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0"/>
  </bookViews>
  <sheets>
    <sheet name=" KPC uhlí" sheetId="1" r:id="rId1"/>
    <sheet name="KPC štěrk" sheetId="2" r:id="rId2"/>
    <sheet name="KPC šrot" sheetId="3" r:id="rId3"/>
    <sheet name="KPC Pb" sheetId="4" r:id="rId4"/>
    <sheet name="List1" sheetId="5" r:id="rId5"/>
  </sheets>
  <definedNames/>
  <calcPr calcMode="manual" fullCalcOnLoad="1"/>
</workbook>
</file>

<file path=xl/sharedStrings.xml><?xml version="1.0" encoding="utf-8"?>
<sst xmlns="http://schemas.openxmlformats.org/spreadsheetml/2006/main" count="206" uniqueCount="149">
  <si>
    <t>Provozovna a poštovní spojení :</t>
  </si>
  <si>
    <t>Mlýnská 122</t>
  </si>
  <si>
    <t>742 42 Šenov u Nového Jičína</t>
  </si>
  <si>
    <t>IČ</t>
  </si>
  <si>
    <t>DIČ</t>
  </si>
  <si>
    <t>CZ25390554</t>
  </si>
  <si>
    <t xml:space="preserve">  sklad Kopřivnice</t>
  </si>
  <si>
    <t>Čís.</t>
  </si>
  <si>
    <t>Helios</t>
  </si>
  <si>
    <t>Název zboží</t>
  </si>
  <si>
    <t>zrnění</t>
  </si>
  <si>
    <t>výhřevnost</t>
  </si>
  <si>
    <t>cena</t>
  </si>
  <si>
    <t xml:space="preserve">                     DPP</t>
  </si>
  <si>
    <t>cena 1 t / ks</t>
  </si>
  <si>
    <t>řada</t>
  </si>
  <si>
    <t>mm</t>
  </si>
  <si>
    <t>prům.MJ/kg</t>
  </si>
  <si>
    <t>bez daní</t>
  </si>
  <si>
    <t>GJ</t>
  </si>
  <si>
    <t>GJx8,50</t>
  </si>
  <si>
    <t>bez DPH</t>
  </si>
  <si>
    <t>vč. DPH+DPP</t>
  </si>
  <si>
    <t xml:space="preserve">                                ČERNÉ UHLÍ kód nomenklatury 2701</t>
  </si>
  <si>
    <t>DPH 21%</t>
  </si>
  <si>
    <t xml:space="preserve">                                   HNĚDÉ UHLÍ kód nomenklatury 2702</t>
  </si>
  <si>
    <t>ořech 2                 CZ-SD</t>
  </si>
  <si>
    <t>10 - 25</t>
  </si>
  <si>
    <t>17,6</t>
  </si>
  <si>
    <t>40 - 60</t>
  </si>
  <si>
    <t>brikety 4´  REK          D</t>
  </si>
  <si>
    <t>10 kg</t>
  </si>
  <si>
    <t>4020/5</t>
  </si>
  <si>
    <t>prach briketový       D</t>
  </si>
  <si>
    <t>0 -  20</t>
  </si>
  <si>
    <t>18,39</t>
  </si>
  <si>
    <t xml:space="preserve">                                         KOKS kód nomenklatury 2704</t>
  </si>
  <si>
    <t xml:space="preserve">                                         PYTLOVANÁ PALIVA - 25 kg</t>
  </si>
  <si>
    <r>
      <t xml:space="preserve">Hnědý ořech 2       </t>
    </r>
    <r>
      <rPr>
        <b/>
        <sz val="8"/>
        <color indexed="8"/>
        <rFont val="Calibri"/>
        <family val="2"/>
      </rPr>
      <t>CZ-SD</t>
    </r>
  </si>
  <si>
    <t>5-25</t>
  </si>
  <si>
    <r>
      <t xml:space="preserve"> </t>
    </r>
    <r>
      <rPr>
        <b/>
        <sz val="12"/>
        <rFont val="Calibri"/>
        <family val="2"/>
      </rPr>
      <t xml:space="preserve">                                   DŘÍVÍ PALIVOVÉ</t>
    </r>
  </si>
  <si>
    <t>1 ks</t>
  </si>
  <si>
    <t>x</t>
  </si>
  <si>
    <t xml:space="preserve">                                 Ceny zahrnují daň z pevných paliv dle Zákona č. 261 / 2007 Sb.</t>
  </si>
  <si>
    <t>IČ : 25390554</t>
  </si>
  <si>
    <t>DIČ: CZ25390554</t>
  </si>
  <si>
    <t>sklad Kopřivnice</t>
  </si>
  <si>
    <t>Nom.</t>
  </si>
  <si>
    <t>cena za 1 t</t>
  </si>
  <si>
    <r>
      <t>vč. DPH 21</t>
    </r>
    <r>
      <rPr>
        <b/>
        <sz val="11"/>
        <rFont val="Arial"/>
        <family val="2"/>
      </rPr>
      <t>%</t>
    </r>
  </si>
  <si>
    <t xml:space="preserve">písek omítkový </t>
  </si>
  <si>
    <t>písek zásypový</t>
  </si>
  <si>
    <t>štěrk 0 - 4 mm</t>
  </si>
  <si>
    <t>štěrk 0 - 22 mm</t>
  </si>
  <si>
    <t>okrasný kačírek 4 - 8 mm</t>
  </si>
  <si>
    <t>okrasný kačírek 8 - 16  mm</t>
  </si>
  <si>
    <t>okrasný kačírek 16 - 22 mm</t>
  </si>
  <si>
    <t>okrasný kačírek 22 - 63 mm</t>
  </si>
  <si>
    <t>kámen drcený 0 - 4 mm</t>
  </si>
  <si>
    <t>kámen drcený 2 - 5 mm</t>
  </si>
  <si>
    <t>kámen drcený 4 - 8 mm</t>
  </si>
  <si>
    <t>kámen drcený 16 - 32 mm</t>
  </si>
  <si>
    <t>kámen drcený 32 - 63 mm</t>
  </si>
  <si>
    <t>KOPŘIVNICE</t>
  </si>
  <si>
    <t>cena za 1 kg</t>
  </si>
  <si>
    <t>ŽELEZNÝ ŠROT</t>
  </si>
  <si>
    <t>Dr 27</t>
  </si>
  <si>
    <t xml:space="preserve">lehký odpad </t>
  </si>
  <si>
    <t>do 6 mm neznečištěný</t>
  </si>
  <si>
    <t>Dr 16</t>
  </si>
  <si>
    <t xml:space="preserve">těžký odpad </t>
  </si>
  <si>
    <r>
      <t xml:space="preserve">nad 6 mm </t>
    </r>
    <r>
      <rPr>
        <sz val="11"/>
        <rFont val="Calibri"/>
        <family val="2"/>
      </rPr>
      <t>(kusy do 1500x3500x800mm)</t>
    </r>
  </si>
  <si>
    <t>Dr 12</t>
  </si>
  <si>
    <r>
      <t xml:space="preserve">nad 6 mm </t>
    </r>
    <r>
      <rPr>
        <sz val="11"/>
        <rFont val="Calibri"/>
        <family val="2"/>
      </rPr>
      <t>(max. 1500x500x500 mm)</t>
    </r>
  </si>
  <si>
    <t>Dr 06</t>
  </si>
  <si>
    <t>litina upravená</t>
  </si>
  <si>
    <t>Dr 52</t>
  </si>
  <si>
    <t xml:space="preserve">špony </t>
  </si>
  <si>
    <t>Dr 28</t>
  </si>
  <si>
    <t xml:space="preserve">pozink, smalt , </t>
  </si>
  <si>
    <t>BAREVNÉ KOVY</t>
  </si>
  <si>
    <t>Ner</t>
  </si>
  <si>
    <t>Nerez nemagnetická</t>
  </si>
  <si>
    <t>Pb</t>
  </si>
  <si>
    <t xml:space="preserve">Kusy, ostatní </t>
  </si>
  <si>
    <t>Al</t>
  </si>
  <si>
    <t>Elektrovodný nový</t>
  </si>
  <si>
    <t>AL</t>
  </si>
  <si>
    <t>Elektrovodný starý, oxidy</t>
  </si>
  <si>
    <t>Plech,litý bez Fe</t>
  </si>
  <si>
    <t>s Fe do 2%</t>
  </si>
  <si>
    <t>AL, Cu</t>
  </si>
  <si>
    <t>Chladiče</t>
  </si>
  <si>
    <t>Zn</t>
  </si>
  <si>
    <t>Cu</t>
  </si>
  <si>
    <t>Nová elektrovodná - dráty, kusová</t>
  </si>
  <si>
    <t>Stará  (plechy a staré kusy, starý  a zelený drát)</t>
  </si>
  <si>
    <t>Ms</t>
  </si>
  <si>
    <t>Slitiny Cu bronz a mosaz</t>
  </si>
  <si>
    <t>Cu, Ms</t>
  </si>
  <si>
    <t>Chladiče bez Fe, vrchy od chladičů</t>
  </si>
  <si>
    <t>Vlasová, opředená, věnce, karmy, pocín</t>
  </si>
  <si>
    <t xml:space="preserve">                U P O Z O R N É N Í</t>
  </si>
  <si>
    <t xml:space="preserve">       V této provozovně je přísně zakázáno provádět výkup chladniček a mrazniček obsahující</t>
  </si>
  <si>
    <t xml:space="preserve">kompresory,  dále pak motory a strojní zařízení s obsahem olejů a maziv. Nejsou vykupovány </t>
  </si>
  <si>
    <t>ani nádoby od dehtu,asfaltu a kyselin uzavřené tlakové nádoby.</t>
  </si>
  <si>
    <r>
      <t>Vykupujme železný a neželezný šrot bez jakýchkoliv  nečistot</t>
    </r>
    <r>
      <rPr>
        <b/>
        <sz val="9"/>
        <rFont val="Arial"/>
        <family val="2"/>
      </rPr>
      <t xml:space="preserve"> (beton, plast, guma.. )</t>
    </r>
  </si>
  <si>
    <r>
      <t xml:space="preserve">Dle ČSN 420030 jsou z dodávky odečítány  nečistoty a to do výše </t>
    </r>
    <r>
      <rPr>
        <b/>
        <sz val="12"/>
        <rFont val="Arial"/>
        <family val="2"/>
      </rPr>
      <t>5%</t>
    </r>
    <r>
      <rPr>
        <b/>
        <sz val="10"/>
        <rFont val="Arial"/>
        <family val="2"/>
      </rPr>
      <t xml:space="preserve"> její celkové hmotnosti</t>
    </r>
  </si>
  <si>
    <t>cena za 1 ks</t>
  </si>
  <si>
    <t>Pb láhev</t>
  </si>
  <si>
    <t>2 kg</t>
  </si>
  <si>
    <t>v Šenově u Nového Jičína</t>
  </si>
  <si>
    <t xml:space="preserve">kámen drcený 16 - 32 mm Štramberk </t>
  </si>
  <si>
    <t>kámen drcený 0 - 32 mm</t>
  </si>
  <si>
    <t>19</t>
  </si>
  <si>
    <t>brikety 7´ ZLOMKY  D</t>
  </si>
  <si>
    <t xml:space="preserve">  Sídlo : Mlýnská 122, 742 42 Šenov u Nového Jičína</t>
  </si>
  <si>
    <t>Prodávající si vyhrazuje právo změny cen.</t>
  </si>
  <si>
    <t>Platné ceny jsou potvrzeny kupujícímu v okamžiku potvrzení objednávky nebo při nákupu</t>
  </si>
  <si>
    <t>01/22</t>
  </si>
  <si>
    <t xml:space="preserve">            Ceník zboží platný od 10.3.2022</t>
  </si>
  <si>
    <t>ořech 1                 CZ-SE</t>
  </si>
  <si>
    <t>18-40</t>
  </si>
  <si>
    <t>20,2</t>
  </si>
  <si>
    <t>7779-2023</t>
  </si>
  <si>
    <t>20,15</t>
  </si>
  <si>
    <r>
      <t xml:space="preserve">ořech 2          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          PL</t>
    </r>
    <r>
      <rPr>
        <b/>
        <sz val="7"/>
        <color indexed="8"/>
        <rFont val="Calibri"/>
        <family val="2"/>
      </rPr>
      <t xml:space="preserve"> </t>
    </r>
  </si>
  <si>
    <t>20 - 40</t>
  </si>
  <si>
    <t>28,0</t>
  </si>
  <si>
    <t>brikety 2´´ REK          D</t>
  </si>
  <si>
    <t>19,0</t>
  </si>
  <si>
    <t>71 - 110</t>
  </si>
  <si>
    <t>brikety balené</t>
  </si>
  <si>
    <t>2163-1</t>
  </si>
  <si>
    <t xml:space="preserve">kostka                     PL                          </t>
  </si>
  <si>
    <t>30 - 80</t>
  </si>
  <si>
    <t>Brikety dřevěné</t>
  </si>
  <si>
    <t>5004-EX</t>
  </si>
  <si>
    <t xml:space="preserve">Peletky </t>
  </si>
  <si>
    <t xml:space="preserve">Šenov u Nového Jičína  : </t>
  </si>
  <si>
    <t>Výkupní ceny od 10.3.2024</t>
  </si>
  <si>
    <t>1/24</t>
  </si>
  <si>
    <t>v Šenově u Nového Jičína 4.3.2024</t>
  </si>
  <si>
    <t>Ceník zboží platný od 10.3.2024</t>
  </si>
  <si>
    <t>01/24</t>
  </si>
  <si>
    <t>Šenov u Nového Jičína  : 4.3.2024</t>
  </si>
  <si>
    <t>Ceník platný od 11.4.2024</t>
  </si>
  <si>
    <t>4/24</t>
  </si>
  <si>
    <t>20,36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</si>
</sst>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#,##0&quot; Kč&quot;"/>
    <numFmt numFmtId="168" formatCode="0.000"/>
    <numFmt numFmtId="169" formatCode="#,##0.000"/>
    <numFmt numFmtId="170" formatCode="#,##0\ &quot;Kč&quot;"/>
  </numFmts>
  <fonts count="86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b/>
      <i/>
      <sz val="10"/>
      <name val="Arial CE"/>
      <family val="2"/>
    </font>
    <font>
      <i/>
      <sz val="9"/>
      <name val="Calibri"/>
      <family val="2"/>
    </font>
    <font>
      <b/>
      <i/>
      <sz val="9"/>
      <name val="Arial CE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10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sz val="12"/>
      <name val="Arial CE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Arial CE"/>
      <family val="2"/>
    </font>
    <font>
      <i/>
      <sz val="8"/>
      <name val="Arial"/>
      <family val="2"/>
    </font>
    <font>
      <b/>
      <sz val="8"/>
      <color indexed="8"/>
      <name val="Calibri"/>
      <family val="2"/>
    </font>
    <font>
      <b/>
      <sz val="12"/>
      <color indexed="51"/>
      <name val="Calibri"/>
      <family val="2"/>
    </font>
    <font>
      <b/>
      <sz val="8"/>
      <color indexed="10"/>
      <name val="Calibri"/>
      <family val="2"/>
    </font>
    <font>
      <b/>
      <i/>
      <u val="single"/>
      <sz val="9"/>
      <name val="Arial CE"/>
      <family val="2"/>
    </font>
    <font>
      <i/>
      <sz val="9"/>
      <name val="Arial CE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sz val="9"/>
      <name val="Arial CE"/>
      <family val="2"/>
    </font>
    <font>
      <b/>
      <sz val="12"/>
      <name val="Arial"/>
      <family val="2"/>
    </font>
    <font>
      <b/>
      <sz val="16"/>
      <color indexed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b/>
      <i/>
      <sz val="11"/>
      <name val="Arial CE"/>
      <family val="2"/>
    </font>
    <font>
      <b/>
      <sz val="7"/>
      <color indexed="8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78" fillId="0" borderId="7" applyNumberFormat="0" applyFill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50">
      <alignment/>
      <protection/>
    </xf>
    <xf numFmtId="0" fontId="1" fillId="0" borderId="0" xfId="52">
      <alignment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0" xfId="50" applyFont="1">
      <alignment/>
      <protection/>
    </xf>
    <xf numFmtId="0" fontId="6" fillId="0" borderId="0" xfId="52" applyFont="1">
      <alignment/>
      <protection/>
    </xf>
    <xf numFmtId="0" fontId="7" fillId="0" borderId="0" xfId="50" applyFont="1">
      <alignment/>
      <protection/>
    </xf>
    <xf numFmtId="0" fontId="8" fillId="0" borderId="10" xfId="52" applyFont="1" applyBorder="1">
      <alignment/>
      <protection/>
    </xf>
    <xf numFmtId="0" fontId="8" fillId="0" borderId="11" xfId="52" applyFont="1" applyBorder="1">
      <alignment/>
      <protection/>
    </xf>
    <xf numFmtId="0" fontId="8" fillId="0" borderId="11" xfId="52" applyFont="1" applyBorder="1" applyAlignment="1">
      <alignment horizontal="left"/>
      <protection/>
    </xf>
    <xf numFmtId="0" fontId="9" fillId="0" borderId="11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right"/>
      <protection/>
    </xf>
    <xf numFmtId="49" fontId="8" fillId="33" borderId="13" xfId="52" applyNumberFormat="1" applyFont="1" applyFill="1" applyBorder="1" applyAlignment="1">
      <alignment horizontal="center"/>
      <protection/>
    </xf>
    <xf numFmtId="0" fontId="13" fillId="34" borderId="14" xfId="52" applyFont="1" applyFill="1" applyBorder="1">
      <alignment/>
      <protection/>
    </xf>
    <xf numFmtId="0" fontId="14" fillId="34" borderId="15" xfId="52" applyFont="1" applyFill="1" applyBorder="1">
      <alignment/>
      <protection/>
    </xf>
    <xf numFmtId="0" fontId="17" fillId="0" borderId="0" xfId="52" applyFont="1">
      <alignment/>
      <protection/>
    </xf>
    <xf numFmtId="0" fontId="11" fillId="35" borderId="11" xfId="52" applyFont="1" applyFill="1" applyBorder="1" applyAlignment="1">
      <alignment horizontal="center"/>
      <protection/>
    </xf>
    <xf numFmtId="0" fontId="21" fillId="35" borderId="11" xfId="52" applyFont="1" applyFill="1" applyBorder="1" applyAlignment="1">
      <alignment horizontal="center"/>
      <protection/>
    </xf>
    <xf numFmtId="0" fontId="22" fillId="33" borderId="16" xfId="52" applyFont="1" applyFill="1" applyBorder="1" applyAlignment="1">
      <alignment horizontal="center"/>
      <protection/>
    </xf>
    <xf numFmtId="0" fontId="22" fillId="33" borderId="17" xfId="52" applyFont="1" applyFill="1" applyBorder="1" applyAlignment="1">
      <alignment horizontal="center"/>
      <protection/>
    </xf>
    <xf numFmtId="0" fontId="11" fillId="35" borderId="11" xfId="52" applyFont="1" applyFill="1" applyBorder="1" applyAlignment="1">
      <alignment horizontal="left"/>
      <protection/>
    </xf>
    <xf numFmtId="0" fontId="13" fillId="35" borderId="11" xfId="52" applyFont="1" applyFill="1" applyBorder="1" applyAlignment="1">
      <alignment horizontal="center"/>
      <protection/>
    </xf>
    <xf numFmtId="0" fontId="26" fillId="0" borderId="0" xfId="52" applyFont="1" applyAlignment="1">
      <alignment horizontal="left"/>
      <protection/>
    </xf>
    <xf numFmtId="0" fontId="22" fillId="33" borderId="18" xfId="52" applyFont="1" applyFill="1" applyBorder="1" applyAlignment="1">
      <alignment horizontal="center"/>
      <protection/>
    </xf>
    <xf numFmtId="0" fontId="22" fillId="33" borderId="14" xfId="52" applyFont="1" applyFill="1" applyBorder="1" applyAlignment="1">
      <alignment horizontal="center"/>
      <protection/>
    </xf>
    <xf numFmtId="0" fontId="22" fillId="33" borderId="19" xfId="52" applyFont="1" applyFill="1" applyBorder="1" applyAlignment="1">
      <alignment horizontal="center"/>
      <protection/>
    </xf>
    <xf numFmtId="4" fontId="23" fillId="33" borderId="18" xfId="52" applyNumberFormat="1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22" fillId="33" borderId="20" xfId="52" applyFont="1" applyFill="1" applyBorder="1" applyAlignment="1">
      <alignment horizontal="center"/>
      <protection/>
    </xf>
    <xf numFmtId="0" fontId="22" fillId="33" borderId="21" xfId="52" applyFont="1" applyFill="1" applyBorder="1" applyAlignment="1">
      <alignment horizontal="center"/>
      <protection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2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2" fillId="0" borderId="11" xfId="0" applyFont="1" applyBorder="1" applyAlignment="1">
      <alignment/>
    </xf>
    <xf numFmtId="49" fontId="33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1" fillId="0" borderId="22" xfId="0" applyFont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167" fontId="11" fillId="33" borderId="25" xfId="0" applyNumberFormat="1" applyFont="1" applyFill="1" applyBorder="1" applyAlignment="1">
      <alignment horizontal="center"/>
    </xf>
    <xf numFmtId="0" fontId="21" fillId="0" borderId="26" xfId="0" applyFont="1" applyBorder="1" applyAlignment="1">
      <alignment horizontal="left"/>
    </xf>
    <xf numFmtId="167" fontId="11" fillId="33" borderId="27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left"/>
    </xf>
    <xf numFmtId="167" fontId="11" fillId="33" borderId="15" xfId="0" applyNumberFormat="1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167" fontId="11" fillId="33" borderId="30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167" fontId="11" fillId="33" borderId="32" xfId="0" applyNumberFormat="1" applyFont="1" applyFill="1" applyBorder="1" applyAlignment="1">
      <alignment horizontal="center"/>
    </xf>
    <xf numFmtId="167" fontId="11" fillId="33" borderId="33" xfId="0" applyNumberFormat="1" applyFont="1" applyFill="1" applyBorder="1" applyAlignment="1">
      <alignment horizontal="center"/>
    </xf>
    <xf numFmtId="0" fontId="22" fillId="33" borderId="31" xfId="52" applyFont="1" applyFill="1" applyBorder="1" applyAlignment="1">
      <alignment horizontal="center"/>
      <protection/>
    </xf>
    <xf numFmtId="167" fontId="11" fillId="33" borderId="19" xfId="0" applyNumberFormat="1" applyFont="1" applyFill="1" applyBorder="1" applyAlignment="1">
      <alignment horizontal="center"/>
    </xf>
    <xf numFmtId="167" fontId="11" fillId="33" borderId="18" xfId="0" applyNumberFormat="1" applyFont="1" applyFill="1" applyBorder="1" applyAlignment="1">
      <alignment horizontal="center"/>
    </xf>
    <xf numFmtId="167" fontId="11" fillId="33" borderId="2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1" fillId="0" borderId="0" xfId="45">
      <alignment/>
      <protection/>
    </xf>
    <xf numFmtId="0" fontId="1" fillId="0" borderId="0" xfId="45" applyBorder="1">
      <alignment/>
      <protection/>
    </xf>
    <xf numFmtId="0" fontId="31" fillId="0" borderId="0" xfId="45" applyFont="1" applyBorder="1">
      <alignment/>
      <protection/>
    </xf>
    <xf numFmtId="0" fontId="5" fillId="0" borderId="0" xfId="45" applyFont="1" applyBorder="1">
      <alignment/>
      <protection/>
    </xf>
    <xf numFmtId="0" fontId="32" fillId="0" borderId="0" xfId="45" applyFont="1" applyBorder="1">
      <alignment/>
      <protection/>
    </xf>
    <xf numFmtId="0" fontId="7" fillId="0" borderId="0" xfId="45" applyFont="1" applyBorder="1">
      <alignment/>
      <protection/>
    </xf>
    <xf numFmtId="0" fontId="0" fillId="0" borderId="0" xfId="45" applyFont="1" applyBorder="1">
      <alignment/>
      <protection/>
    </xf>
    <xf numFmtId="0" fontId="32" fillId="0" borderId="0" xfId="45" applyFont="1" applyBorder="1" applyAlignment="1">
      <alignment horizontal="left"/>
      <protection/>
    </xf>
    <xf numFmtId="0" fontId="1" fillId="0" borderId="0" xfId="45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33" fillId="35" borderId="34" xfId="0" applyFont="1" applyFill="1" applyBorder="1" applyAlignment="1">
      <alignment horizontal="left"/>
    </xf>
    <xf numFmtId="0" fontId="21" fillId="35" borderId="3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2" fontId="11" fillId="33" borderId="40" xfId="0" applyNumberFormat="1" applyFont="1" applyFill="1" applyBorder="1" applyAlignment="1">
      <alignment horizontal="center"/>
    </xf>
    <xf numFmtId="2" fontId="11" fillId="33" borderId="41" xfId="0" applyNumberFormat="1" applyFont="1" applyFill="1" applyBorder="1" applyAlignment="1">
      <alignment horizontal="center"/>
    </xf>
    <xf numFmtId="0" fontId="36" fillId="0" borderId="42" xfId="0" applyFont="1" applyBorder="1" applyAlignment="1">
      <alignment horizontal="left"/>
    </xf>
    <xf numFmtId="2" fontId="11" fillId="33" borderId="43" xfId="0" applyNumberFormat="1" applyFont="1" applyFill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44" fillId="0" borderId="44" xfId="0" applyFont="1" applyBorder="1" applyAlignment="1">
      <alignment horizontal="left"/>
    </xf>
    <xf numFmtId="0" fontId="37" fillId="0" borderId="29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39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47" fillId="0" borderId="0" xfId="45" applyFont="1" applyBorder="1">
      <alignment/>
      <protection/>
    </xf>
    <xf numFmtId="0" fontId="41" fillId="0" borderId="0" xfId="45" applyFont="1" applyBorder="1">
      <alignment/>
      <protection/>
    </xf>
    <xf numFmtId="0" fontId="0" fillId="0" borderId="0" xfId="45" applyFont="1" applyFill="1" applyBorder="1" applyAlignment="1">
      <alignment horizontal="center"/>
      <protection/>
    </xf>
    <xf numFmtId="0" fontId="44" fillId="0" borderId="0" xfId="45" applyFont="1" applyFill="1" applyBorder="1" applyAlignment="1">
      <alignment horizontal="left"/>
      <protection/>
    </xf>
    <xf numFmtId="14" fontId="5" fillId="0" borderId="0" xfId="45" applyNumberFormat="1" applyFont="1" applyFill="1" applyBorder="1" applyAlignment="1">
      <alignment horizontal="center"/>
      <protection/>
    </xf>
    <xf numFmtId="14" fontId="48" fillId="0" borderId="0" xfId="45" applyNumberFormat="1" applyFont="1" applyFill="1" applyBorder="1" applyAlignment="1">
      <alignment horizontal="center"/>
      <protection/>
    </xf>
    <xf numFmtId="14" fontId="44" fillId="0" borderId="0" xfId="45" applyNumberFormat="1" applyFont="1" applyFill="1" applyBorder="1" applyAlignment="1">
      <alignment horizontal="center"/>
      <protection/>
    </xf>
    <xf numFmtId="0" fontId="2" fillId="0" borderId="10" xfId="45" applyFont="1" applyBorder="1" applyAlignment="1">
      <alignment horizontal="center"/>
      <protection/>
    </xf>
    <xf numFmtId="0" fontId="33" fillId="0" borderId="11" xfId="45" applyFont="1" applyBorder="1">
      <alignment/>
      <protection/>
    </xf>
    <xf numFmtId="0" fontId="2" fillId="0" borderId="11" xfId="45" applyFont="1" applyBorder="1">
      <alignment/>
      <protection/>
    </xf>
    <xf numFmtId="49" fontId="33" fillId="0" borderId="12" xfId="45" applyNumberFormat="1" applyFont="1" applyBorder="1" applyAlignment="1">
      <alignment horizontal="center"/>
      <protection/>
    </xf>
    <xf numFmtId="0" fontId="2" fillId="35" borderId="10" xfId="45" applyFont="1" applyFill="1" applyBorder="1" applyAlignment="1">
      <alignment horizontal="center"/>
      <protection/>
    </xf>
    <xf numFmtId="0" fontId="39" fillId="35" borderId="11" xfId="45" applyFont="1" applyFill="1" applyBorder="1">
      <alignment/>
      <protection/>
    </xf>
    <xf numFmtId="0" fontId="8" fillId="35" borderId="11" xfId="45" applyFont="1" applyFill="1" applyBorder="1" applyAlignment="1">
      <alignment horizontal="center"/>
      <protection/>
    </xf>
    <xf numFmtId="0" fontId="2" fillId="35" borderId="11" xfId="45" applyFont="1" applyFill="1" applyBorder="1">
      <alignment/>
      <protection/>
    </xf>
    <xf numFmtId="0" fontId="2" fillId="35" borderId="12" xfId="45" applyFont="1" applyFill="1" applyBorder="1">
      <alignment/>
      <protection/>
    </xf>
    <xf numFmtId="0" fontId="21" fillId="0" borderId="45" xfId="45" applyFont="1" applyBorder="1" applyAlignment="1">
      <alignment horizontal="center"/>
      <protection/>
    </xf>
    <xf numFmtId="0" fontId="21" fillId="0" borderId="0" xfId="45" applyFont="1" applyBorder="1" applyAlignment="1">
      <alignment horizontal="center"/>
      <protection/>
    </xf>
    <xf numFmtId="0" fontId="21" fillId="33" borderId="45" xfId="45" applyFont="1" applyFill="1" applyBorder="1" applyAlignment="1">
      <alignment horizontal="center"/>
      <protection/>
    </xf>
    <xf numFmtId="0" fontId="21" fillId="0" borderId="23" xfId="45" applyFont="1" applyBorder="1" applyAlignment="1">
      <alignment horizontal="center"/>
      <protection/>
    </xf>
    <xf numFmtId="0" fontId="21" fillId="0" borderId="39" xfId="45" applyFont="1" applyBorder="1" applyAlignment="1">
      <alignment horizontal="center"/>
      <protection/>
    </xf>
    <xf numFmtId="0" fontId="21" fillId="33" borderId="23" xfId="45" applyFont="1" applyFill="1" applyBorder="1" applyAlignment="1">
      <alignment horizontal="center"/>
      <protection/>
    </xf>
    <xf numFmtId="0" fontId="35" fillId="0" borderId="10" xfId="45" applyFont="1" applyBorder="1" applyAlignment="1">
      <alignment horizontal="center"/>
      <protection/>
    </xf>
    <xf numFmtId="0" fontId="35" fillId="0" borderId="11" xfId="45" applyFont="1" applyBorder="1" applyAlignment="1">
      <alignment horizontal="center"/>
      <protection/>
    </xf>
    <xf numFmtId="0" fontId="40" fillId="0" borderId="11" xfId="45" applyFont="1" applyBorder="1" applyAlignment="1">
      <alignment horizontal="center"/>
      <protection/>
    </xf>
    <xf numFmtId="0" fontId="35" fillId="0" borderId="12" xfId="45" applyFont="1" applyBorder="1" applyAlignment="1">
      <alignment horizontal="center"/>
      <protection/>
    </xf>
    <xf numFmtId="0" fontId="37" fillId="0" borderId="0" xfId="45" applyFont="1" applyBorder="1" applyAlignment="1">
      <alignment horizontal="center"/>
      <protection/>
    </xf>
    <xf numFmtId="0" fontId="5" fillId="0" borderId="0" xfId="45" applyFont="1" applyBorder="1" applyAlignment="1">
      <alignment horizontal="left"/>
      <protection/>
    </xf>
    <xf numFmtId="14" fontId="49" fillId="0" borderId="0" xfId="45" applyNumberFormat="1" applyFont="1" applyBorder="1" applyAlignment="1">
      <alignment horizontal="center"/>
      <protection/>
    </xf>
    <xf numFmtId="0" fontId="38" fillId="0" borderId="0" xfId="45" applyFont="1" applyBorder="1" applyAlignment="1">
      <alignment horizontal="center"/>
      <protection/>
    </xf>
    <xf numFmtId="0" fontId="37" fillId="0" borderId="0" xfId="45" applyFont="1" applyBorder="1" applyAlignment="1">
      <alignment horizontal="left"/>
      <protection/>
    </xf>
    <xf numFmtId="0" fontId="44" fillId="0" borderId="0" xfId="45" applyFont="1" applyFill="1" applyBorder="1" applyAlignment="1">
      <alignment horizontal="center"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>
      <alignment/>
      <protection/>
    </xf>
    <xf numFmtId="4" fontId="23" fillId="33" borderId="46" xfId="52" applyNumberFormat="1" applyFont="1" applyFill="1" applyBorder="1" applyAlignment="1">
      <alignment horizontal="center"/>
      <protection/>
    </xf>
    <xf numFmtId="0" fontId="18" fillId="33" borderId="16" xfId="52" applyFont="1" applyFill="1" applyBorder="1" applyAlignment="1">
      <alignment horizontal="right"/>
      <protection/>
    </xf>
    <xf numFmtId="4" fontId="23" fillId="33" borderId="47" xfId="52" applyNumberFormat="1" applyFont="1" applyFill="1" applyBorder="1" applyAlignment="1">
      <alignment horizontal="center"/>
      <protection/>
    </xf>
    <xf numFmtId="4" fontId="23" fillId="33" borderId="48" xfId="52" applyNumberFormat="1" applyFont="1" applyFill="1" applyBorder="1" applyAlignment="1">
      <alignment horizontal="center"/>
      <protection/>
    </xf>
    <xf numFmtId="0" fontId="11" fillId="35" borderId="49" xfId="52" applyFont="1" applyFill="1" applyBorder="1" applyAlignment="1">
      <alignment horizontal="center"/>
      <protection/>
    </xf>
    <xf numFmtId="0" fontId="21" fillId="35" borderId="50" xfId="52" applyFont="1" applyFill="1" applyBorder="1" applyAlignment="1">
      <alignment horizontal="center"/>
      <protection/>
    </xf>
    <xf numFmtId="0" fontId="22" fillId="33" borderId="51" xfId="52" applyFont="1" applyFill="1" applyBorder="1" applyAlignment="1">
      <alignment horizontal="center"/>
      <protection/>
    </xf>
    <xf numFmtId="0" fontId="22" fillId="33" borderId="52" xfId="52" applyFont="1" applyFill="1" applyBorder="1" applyAlignment="1">
      <alignment horizontal="center"/>
      <protection/>
    </xf>
    <xf numFmtId="0" fontId="21" fillId="0" borderId="53" xfId="45" applyFont="1" applyFill="1" applyBorder="1" applyAlignment="1">
      <alignment horizontal="center"/>
      <protection/>
    </xf>
    <xf numFmtId="0" fontId="21" fillId="0" borderId="54" xfId="45" applyFont="1" applyBorder="1" applyAlignment="1">
      <alignment horizontal="left"/>
      <protection/>
    </xf>
    <xf numFmtId="0" fontId="21" fillId="0" borderId="55" xfId="45" applyFont="1" applyBorder="1" applyAlignment="1">
      <alignment horizontal="center"/>
      <protection/>
    </xf>
    <xf numFmtId="0" fontId="36" fillId="0" borderId="55" xfId="45" applyFont="1" applyBorder="1" applyAlignment="1">
      <alignment horizontal="center"/>
      <protection/>
    </xf>
    <xf numFmtId="170" fontId="11" fillId="33" borderId="56" xfId="45" applyNumberFormat="1" applyFont="1" applyFill="1" applyBorder="1" applyAlignment="1">
      <alignment horizontal="center"/>
      <protection/>
    </xf>
    <xf numFmtId="0" fontId="21" fillId="0" borderId="57" xfId="45" applyFont="1" applyFill="1" applyBorder="1" applyAlignment="1">
      <alignment horizontal="center"/>
      <protection/>
    </xf>
    <xf numFmtId="0" fontId="21" fillId="0" borderId="58" xfId="45" applyFont="1" applyBorder="1" applyAlignment="1">
      <alignment horizontal="left"/>
      <protection/>
    </xf>
    <xf numFmtId="0" fontId="21" fillId="0" borderId="59" xfId="45" applyFont="1" applyBorder="1" applyAlignment="1">
      <alignment horizontal="center"/>
      <protection/>
    </xf>
    <xf numFmtId="0" fontId="36" fillId="0" borderId="59" xfId="45" applyFont="1" applyFill="1" applyBorder="1" applyAlignment="1">
      <alignment horizontal="center"/>
      <protection/>
    </xf>
    <xf numFmtId="170" fontId="11" fillId="33" borderId="60" xfId="45" applyNumberFormat="1" applyFont="1" applyFill="1" applyBorder="1" applyAlignment="1">
      <alignment horizontal="center"/>
      <protection/>
    </xf>
    <xf numFmtId="0" fontId="44" fillId="0" borderId="0" xfId="46" applyFont="1" applyFill="1" applyBorder="1" applyAlignment="1">
      <alignment horizontal="center"/>
      <protection/>
    </xf>
    <xf numFmtId="14" fontId="5" fillId="0" borderId="0" xfId="46" applyNumberFormat="1" applyFont="1" applyFill="1" applyBorder="1" applyAlignment="1">
      <alignment horizontal="center"/>
      <protection/>
    </xf>
    <xf numFmtId="14" fontId="48" fillId="0" borderId="0" xfId="46" applyNumberFormat="1" applyFont="1" applyFill="1" applyBorder="1" applyAlignment="1">
      <alignment horizontal="center"/>
      <protection/>
    </xf>
    <xf numFmtId="14" fontId="44" fillId="0" borderId="0" xfId="46" applyNumberFormat="1" applyFont="1" applyFill="1" applyBorder="1" applyAlignment="1">
      <alignment horizontal="center"/>
      <protection/>
    </xf>
    <xf numFmtId="0" fontId="11" fillId="35" borderId="61" xfId="52" applyFont="1" applyFill="1" applyBorder="1" applyAlignment="1">
      <alignment horizontal="center"/>
      <protection/>
    </xf>
    <xf numFmtId="0" fontId="11" fillId="35" borderId="39" xfId="52" applyFont="1" applyFill="1" applyBorder="1" applyAlignment="1">
      <alignment horizontal="center"/>
      <protection/>
    </xf>
    <xf numFmtId="0" fontId="11" fillId="35" borderId="39" xfId="52" applyFont="1" applyFill="1" applyBorder="1" applyAlignment="1">
      <alignment horizontal="left"/>
      <protection/>
    </xf>
    <xf numFmtId="0" fontId="13" fillId="35" borderId="39" xfId="52" applyFont="1" applyFill="1" applyBorder="1" applyAlignment="1">
      <alignment horizontal="center"/>
      <protection/>
    </xf>
    <xf numFmtId="0" fontId="21" fillId="35" borderId="39" xfId="52" applyFont="1" applyFill="1" applyBorder="1" applyAlignment="1">
      <alignment horizontal="center"/>
      <protection/>
    </xf>
    <xf numFmtId="0" fontId="21" fillId="35" borderId="62" xfId="52" applyFont="1" applyFill="1" applyBorder="1" applyAlignment="1">
      <alignment horizontal="center"/>
      <protection/>
    </xf>
    <xf numFmtId="4" fontId="23" fillId="33" borderId="19" xfId="52" applyNumberFormat="1" applyFont="1" applyFill="1" applyBorder="1" applyAlignment="1">
      <alignment horizontal="center"/>
      <protection/>
    </xf>
    <xf numFmtId="0" fontId="11" fillId="35" borderId="63" xfId="52" applyFont="1" applyFill="1" applyBorder="1" applyAlignment="1">
      <alignment horizontal="center"/>
      <protection/>
    </xf>
    <xf numFmtId="0" fontId="11" fillId="35" borderId="64" xfId="52" applyFont="1" applyFill="1" applyBorder="1" applyAlignment="1">
      <alignment horizontal="center"/>
      <protection/>
    </xf>
    <xf numFmtId="0" fontId="21" fillId="35" borderId="64" xfId="52" applyFont="1" applyFill="1" applyBorder="1" applyAlignment="1">
      <alignment horizontal="center"/>
      <protection/>
    </xf>
    <xf numFmtId="0" fontId="21" fillId="35" borderId="65" xfId="52" applyFont="1" applyFill="1" applyBorder="1" applyAlignment="1">
      <alignment horizontal="center"/>
      <protection/>
    </xf>
    <xf numFmtId="0" fontId="11" fillId="35" borderId="64" xfId="52" applyFont="1" applyFill="1" applyBorder="1" applyAlignment="1">
      <alignment horizontal="left"/>
      <protection/>
    </xf>
    <xf numFmtId="0" fontId="13" fillId="35" borderId="64" xfId="52" applyFont="1" applyFill="1" applyBorder="1" applyAlignment="1">
      <alignment horizontal="center"/>
      <protection/>
    </xf>
    <xf numFmtId="2" fontId="11" fillId="35" borderId="64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11" fillId="35" borderId="63" xfId="45" applyFont="1" applyFill="1" applyBorder="1" applyAlignment="1">
      <alignment horizontal="center"/>
      <protection/>
    </xf>
    <xf numFmtId="0" fontId="11" fillId="35" borderId="64" xfId="45" applyFont="1" applyFill="1" applyBorder="1" applyAlignment="1">
      <alignment horizontal="center"/>
      <protection/>
    </xf>
    <xf numFmtId="0" fontId="11" fillId="35" borderId="64" xfId="45" applyFont="1" applyFill="1" applyBorder="1" applyAlignment="1">
      <alignment horizontal="left"/>
      <protection/>
    </xf>
    <xf numFmtId="0" fontId="29" fillId="35" borderId="64" xfId="45" applyFont="1" applyFill="1" applyBorder="1" applyAlignment="1">
      <alignment horizontal="center"/>
      <protection/>
    </xf>
    <xf numFmtId="0" fontId="12" fillId="35" borderId="64" xfId="45" applyFont="1" applyFill="1" applyBorder="1" applyAlignment="1">
      <alignment horizontal="center"/>
      <protection/>
    </xf>
    <xf numFmtId="0" fontId="21" fillId="35" borderId="65" xfId="45" applyFont="1" applyFill="1" applyBorder="1" applyAlignment="1">
      <alignment horizontal="center"/>
      <protection/>
    </xf>
    <xf numFmtId="0" fontId="22" fillId="33" borderId="66" xfId="52" applyFont="1" applyFill="1" applyBorder="1" applyAlignment="1">
      <alignment horizontal="center"/>
      <protection/>
    </xf>
    <xf numFmtId="0" fontId="22" fillId="33" borderId="67" xfId="52" applyFont="1" applyFill="1" applyBorder="1" applyAlignment="1">
      <alignment horizontal="center"/>
      <protection/>
    </xf>
    <xf numFmtId="168" fontId="11" fillId="35" borderId="39" xfId="52" applyNumberFormat="1" applyFont="1" applyFill="1" applyBorder="1" applyAlignment="1">
      <alignment horizontal="center"/>
      <protection/>
    </xf>
    <xf numFmtId="168" fontId="11" fillId="35" borderId="11" xfId="52" applyNumberFormat="1" applyFont="1" applyFill="1" applyBorder="1" applyAlignment="1">
      <alignment horizontal="center"/>
      <protection/>
    </xf>
    <xf numFmtId="168" fontId="11" fillId="35" borderId="64" xfId="52" applyNumberFormat="1" applyFont="1" applyFill="1" applyBorder="1" applyAlignment="1">
      <alignment horizontal="center"/>
      <protection/>
    </xf>
    <xf numFmtId="168" fontId="11" fillId="35" borderId="64" xfId="45" applyNumberFormat="1" applyFont="1" applyFill="1" applyBorder="1" applyAlignment="1">
      <alignment horizontal="center"/>
      <protection/>
    </xf>
    <xf numFmtId="0" fontId="22" fillId="33" borderId="68" xfId="52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168" fontId="36" fillId="0" borderId="25" xfId="0" applyNumberFormat="1" applyFont="1" applyBorder="1" applyAlignment="1">
      <alignment horizontal="center"/>
    </xf>
    <xf numFmtId="168" fontId="36" fillId="0" borderId="18" xfId="0" applyNumberFormat="1" applyFont="1" applyBorder="1" applyAlignment="1">
      <alignment horizontal="center"/>
    </xf>
    <xf numFmtId="168" fontId="36" fillId="0" borderId="31" xfId="0" applyNumberFormat="1" applyFont="1" applyBorder="1" applyAlignment="1">
      <alignment horizontal="center"/>
    </xf>
    <xf numFmtId="168" fontId="36" fillId="0" borderId="69" xfId="0" applyNumberFormat="1" applyFont="1" applyBorder="1" applyAlignment="1">
      <alignment horizontal="center"/>
    </xf>
    <xf numFmtId="0" fontId="11" fillId="0" borderId="0" xfId="52" applyFont="1" applyAlignment="1">
      <alignment horizontal="center"/>
      <protection/>
    </xf>
    <xf numFmtId="0" fontId="12" fillId="0" borderId="0" xfId="52" applyFont="1">
      <alignment/>
      <protection/>
    </xf>
    <xf numFmtId="0" fontId="14" fillId="0" borderId="0" xfId="52" applyFont="1">
      <alignment/>
      <protection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18" fillId="0" borderId="22" xfId="52" applyFont="1" applyBorder="1" applyAlignment="1">
      <alignment horizontal="center"/>
      <protection/>
    </xf>
    <xf numFmtId="0" fontId="19" fillId="0" borderId="22" xfId="52" applyFont="1" applyBorder="1" applyAlignment="1">
      <alignment horizontal="center"/>
      <protection/>
    </xf>
    <xf numFmtId="0" fontId="18" fillId="0" borderId="34" xfId="52" applyFont="1" applyBorder="1" applyAlignment="1">
      <alignment horizontal="center"/>
      <protection/>
    </xf>
    <xf numFmtId="0" fontId="20" fillId="0" borderId="37" xfId="52" applyFont="1" applyBorder="1" applyAlignment="1">
      <alignment horizontal="center"/>
      <protection/>
    </xf>
    <xf numFmtId="0" fontId="18" fillId="0" borderId="10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18" fillId="0" borderId="38" xfId="52" applyFont="1" applyBorder="1" applyAlignment="1">
      <alignment horizontal="center"/>
      <protection/>
    </xf>
    <xf numFmtId="0" fontId="18" fillId="0" borderId="45" xfId="52" applyFont="1" applyBorder="1" applyAlignment="1">
      <alignment horizontal="center"/>
      <protection/>
    </xf>
    <xf numFmtId="0" fontId="19" fillId="0" borderId="45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20" fillId="0" borderId="44" xfId="52" applyFont="1" applyBorder="1" applyAlignment="1">
      <alignment horizontal="center"/>
      <protection/>
    </xf>
    <xf numFmtId="0" fontId="20" fillId="0" borderId="70" xfId="52" applyFont="1" applyBorder="1" applyAlignment="1">
      <alignment horizontal="center"/>
      <protection/>
    </xf>
    <xf numFmtId="0" fontId="18" fillId="0" borderId="29" xfId="52" applyFont="1" applyBorder="1" applyAlignment="1">
      <alignment horizontal="center"/>
      <protection/>
    </xf>
    <xf numFmtId="0" fontId="23" fillId="0" borderId="19" xfId="52" applyFont="1" applyBorder="1" applyAlignment="1">
      <alignment horizontal="left"/>
      <protection/>
    </xf>
    <xf numFmtId="0" fontId="24" fillId="0" borderId="71" xfId="52" applyFont="1" applyBorder="1" applyAlignment="1">
      <alignment horizontal="center"/>
      <protection/>
    </xf>
    <xf numFmtId="0" fontId="25" fillId="0" borderId="19" xfId="52" applyFont="1" applyBorder="1" applyAlignment="1">
      <alignment horizontal="center"/>
      <protection/>
    </xf>
    <xf numFmtId="169" fontId="25" fillId="0" borderId="16" xfId="52" applyNumberFormat="1" applyFont="1" applyBorder="1" applyAlignment="1">
      <alignment horizontal="center"/>
      <protection/>
    </xf>
    <xf numFmtId="0" fontId="25" fillId="0" borderId="16" xfId="52" applyFont="1" applyBorder="1" applyAlignment="1">
      <alignment horizontal="center"/>
      <protection/>
    </xf>
    <xf numFmtId="2" fontId="23" fillId="0" borderId="72" xfId="52" applyNumberFormat="1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0" fontId="23" fillId="0" borderId="18" xfId="52" applyFont="1" applyBorder="1" applyAlignment="1">
      <alignment horizontal="left"/>
      <protection/>
    </xf>
    <xf numFmtId="0" fontId="24" fillId="0" borderId="17" xfId="52" applyFont="1" applyBorder="1" applyAlignment="1">
      <alignment horizontal="center"/>
      <protection/>
    </xf>
    <xf numFmtId="49" fontId="25" fillId="0" borderId="18" xfId="52" applyNumberFormat="1" applyFont="1" applyBorder="1" applyAlignment="1">
      <alignment horizontal="center"/>
      <protection/>
    </xf>
    <xf numFmtId="168" fontId="25" fillId="0" borderId="17" xfId="52" applyNumberFormat="1" applyFont="1" applyBorder="1" applyAlignment="1">
      <alignment horizontal="center"/>
      <protection/>
    </xf>
    <xf numFmtId="0" fontId="25" fillId="0" borderId="17" xfId="52" applyFont="1" applyBorder="1" applyAlignment="1">
      <alignment horizontal="center"/>
      <protection/>
    </xf>
    <xf numFmtId="2" fontId="23" fillId="0" borderId="41" xfId="52" applyNumberFormat="1" applyFont="1" applyBorder="1" applyAlignment="1">
      <alignment horizontal="center"/>
      <protection/>
    </xf>
    <xf numFmtId="0" fontId="23" fillId="0" borderId="73" xfId="52" applyFont="1" applyBorder="1" applyAlignment="1">
      <alignment horizontal="left"/>
      <protection/>
    </xf>
    <xf numFmtId="49" fontId="24" fillId="0" borderId="67" xfId="52" applyNumberFormat="1" applyFont="1" applyBorder="1" applyAlignment="1">
      <alignment horizontal="center"/>
      <protection/>
    </xf>
    <xf numFmtId="49" fontId="25" fillId="0" borderId="73" xfId="52" applyNumberFormat="1" applyFont="1" applyBorder="1" applyAlignment="1">
      <alignment horizontal="center"/>
      <protection/>
    </xf>
    <xf numFmtId="168" fontId="25" fillId="0" borderId="67" xfId="52" applyNumberFormat="1" applyFont="1" applyBorder="1" applyAlignment="1">
      <alignment horizontal="center"/>
      <protection/>
    </xf>
    <xf numFmtId="49" fontId="25" fillId="0" borderId="67" xfId="52" applyNumberFormat="1" applyFont="1" applyBorder="1" applyAlignment="1">
      <alignment horizontal="center"/>
      <protection/>
    </xf>
    <xf numFmtId="2" fontId="23" fillId="0" borderId="74" xfId="52" applyNumberFormat="1" applyFont="1" applyBorder="1" applyAlignment="1">
      <alignment horizontal="center"/>
      <protection/>
    </xf>
    <xf numFmtId="4" fontId="25" fillId="0" borderId="73" xfId="52" applyNumberFormat="1" applyFont="1" applyBorder="1" applyAlignment="1">
      <alignment horizontal="center"/>
      <protection/>
    </xf>
    <xf numFmtId="0" fontId="27" fillId="0" borderId="0" xfId="52" applyFont="1" applyAlignment="1">
      <alignment horizontal="right"/>
      <protection/>
    </xf>
    <xf numFmtId="49" fontId="25" fillId="0" borderId="19" xfId="52" applyNumberFormat="1" applyFont="1" applyBorder="1" applyAlignment="1">
      <alignment horizontal="center"/>
      <protection/>
    </xf>
    <xf numFmtId="168" fontId="25" fillId="0" borderId="16" xfId="52" applyNumberFormat="1" applyFont="1" applyBorder="1" applyAlignment="1">
      <alignment horizontal="center"/>
      <protection/>
    </xf>
    <xf numFmtId="2" fontId="23" fillId="0" borderId="75" xfId="52" applyNumberFormat="1" applyFont="1" applyBorder="1" applyAlignment="1">
      <alignment horizontal="center"/>
      <protection/>
    </xf>
    <xf numFmtId="0" fontId="24" fillId="0" borderId="26" xfId="52" applyFont="1" applyBorder="1" applyAlignment="1">
      <alignment horizontal="center"/>
      <protection/>
    </xf>
    <xf numFmtId="4" fontId="25" fillId="0" borderId="18" xfId="52" applyNumberFormat="1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23" fillId="0" borderId="26" xfId="52" applyFont="1" applyBorder="1" applyAlignment="1">
      <alignment horizontal="left"/>
      <protection/>
    </xf>
    <xf numFmtId="0" fontId="25" fillId="0" borderId="18" xfId="52" applyFont="1" applyBorder="1" applyAlignment="1">
      <alignment horizontal="center"/>
      <protection/>
    </xf>
    <xf numFmtId="169" fontId="25" fillId="0" borderId="17" xfId="52" applyNumberFormat="1" applyFont="1" applyBorder="1" applyAlignment="1">
      <alignment horizontal="center"/>
      <protection/>
    </xf>
    <xf numFmtId="2" fontId="25" fillId="0" borderId="17" xfId="52" applyNumberFormat="1" applyFont="1" applyBorder="1" applyAlignment="1">
      <alignment horizontal="center"/>
      <protection/>
    </xf>
    <xf numFmtId="49" fontId="23" fillId="0" borderId="19" xfId="52" applyNumberFormat="1" applyFont="1" applyBorder="1" applyAlignment="1">
      <alignment horizontal="left"/>
      <protection/>
    </xf>
    <xf numFmtId="49" fontId="24" fillId="0" borderId="71" xfId="52" applyNumberFormat="1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  <xf numFmtId="14" fontId="19" fillId="0" borderId="76" xfId="52" applyNumberFormat="1" applyFont="1" applyBorder="1" applyAlignment="1">
      <alignment horizontal="left"/>
      <protection/>
    </xf>
    <xf numFmtId="0" fontId="18" fillId="0" borderId="76" xfId="52" applyFont="1" applyBorder="1" applyAlignment="1">
      <alignment horizontal="left"/>
      <protection/>
    </xf>
    <xf numFmtId="0" fontId="19" fillId="0" borderId="76" xfId="52" applyFont="1" applyBorder="1" applyAlignment="1">
      <alignment horizontal="left"/>
      <protection/>
    </xf>
    <xf numFmtId="0" fontId="1" fillId="0" borderId="0" xfId="52" applyAlignment="1">
      <alignment horizontal="center"/>
      <protection/>
    </xf>
    <xf numFmtId="0" fontId="31" fillId="0" borderId="0" xfId="45" applyFont="1">
      <alignment/>
      <protection/>
    </xf>
    <xf numFmtId="0" fontId="5" fillId="0" borderId="0" xfId="45" applyFont="1">
      <alignment/>
      <protection/>
    </xf>
    <xf numFmtId="0" fontId="32" fillId="0" borderId="0" xfId="45" applyFont="1">
      <alignment/>
      <protection/>
    </xf>
    <xf numFmtId="0" fontId="7" fillId="0" borderId="0" xfId="45" applyFont="1">
      <alignment/>
      <protection/>
    </xf>
    <xf numFmtId="0" fontId="0" fillId="0" borderId="0" xfId="45" applyFont="1">
      <alignment/>
      <protection/>
    </xf>
    <xf numFmtId="0" fontId="32" fillId="0" borderId="0" xfId="45" applyFont="1" applyAlignment="1">
      <alignment horizontal="left"/>
      <protection/>
    </xf>
    <xf numFmtId="0" fontId="33" fillId="0" borderId="39" xfId="0" applyFont="1" applyBorder="1" applyAlignment="1">
      <alignment horizontal="left"/>
    </xf>
    <xf numFmtId="0" fontId="21" fillId="0" borderId="7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36" fillId="0" borderId="80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36" fillId="0" borderId="8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0" fontId="36" fillId="0" borderId="82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37" xfId="0" applyBorder="1" applyAlignment="1">
      <alignment/>
    </xf>
    <xf numFmtId="0" fontId="44" fillId="0" borderId="0" xfId="0" applyFont="1" applyAlignment="1">
      <alignment horizontal="left"/>
    </xf>
    <xf numFmtId="0" fontId="45" fillId="0" borderId="44" xfId="0" applyFont="1" applyBorder="1" applyAlignment="1">
      <alignment/>
    </xf>
    <xf numFmtId="0" fontId="45" fillId="0" borderId="0" xfId="0" applyFont="1" applyAlignment="1">
      <alignment/>
    </xf>
    <xf numFmtId="0" fontId="37" fillId="0" borderId="0" xfId="0" applyFont="1" applyAlignment="1">
      <alignment horizontal="center"/>
    </xf>
    <xf numFmtId="0" fontId="42" fillId="0" borderId="44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39" xfId="0" applyFont="1" applyBorder="1" applyAlignment="1">
      <alignment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2" fillId="33" borderId="83" xfId="45" applyFont="1" applyFill="1" applyBorder="1" applyAlignment="1">
      <alignment horizontal="center"/>
      <protection/>
    </xf>
    <xf numFmtId="0" fontId="22" fillId="33" borderId="84" xfId="45" applyFont="1" applyFill="1" applyBorder="1" applyAlignment="1">
      <alignment horizontal="center"/>
      <protection/>
    </xf>
    <xf numFmtId="0" fontId="22" fillId="0" borderId="85" xfId="45" applyFont="1" applyBorder="1" applyAlignment="1">
      <alignment horizontal="left"/>
      <protection/>
    </xf>
    <xf numFmtId="0" fontId="2" fillId="0" borderId="84" xfId="45" applyFont="1" applyBorder="1" applyAlignment="1">
      <alignment horizontal="center"/>
      <protection/>
    </xf>
    <xf numFmtId="4" fontId="2" fillId="0" borderId="86" xfId="45" applyNumberFormat="1" applyFont="1" applyBorder="1" applyAlignment="1">
      <alignment horizontal="center"/>
      <protection/>
    </xf>
    <xf numFmtId="0" fontId="2" fillId="0" borderId="86" xfId="45" applyFont="1" applyBorder="1" applyAlignment="1">
      <alignment horizontal="center"/>
      <protection/>
    </xf>
    <xf numFmtId="0" fontId="2" fillId="0" borderId="87" xfId="45" applyFont="1" applyBorder="1" applyAlignment="1">
      <alignment horizontal="center"/>
      <protection/>
    </xf>
    <xf numFmtId="4" fontId="25" fillId="0" borderId="84" xfId="52" applyNumberFormat="1" applyFont="1" applyBorder="1" applyAlignment="1">
      <alignment horizontal="center"/>
      <protection/>
    </xf>
    <xf numFmtId="4" fontId="23" fillId="33" borderId="56" xfId="52" applyNumberFormat="1" applyFont="1" applyFill="1" applyBorder="1" applyAlignment="1">
      <alignment horizontal="center"/>
      <protection/>
    </xf>
    <xf numFmtId="0" fontId="22" fillId="33" borderId="88" xfId="45" applyFont="1" applyFill="1" applyBorder="1" applyAlignment="1">
      <alignment horizontal="center"/>
      <protection/>
    </xf>
    <xf numFmtId="0" fontId="22" fillId="33" borderId="73" xfId="45" applyFont="1" applyFill="1" applyBorder="1" applyAlignment="1">
      <alignment horizontal="center"/>
      <protection/>
    </xf>
    <xf numFmtId="0" fontId="22" fillId="0" borderId="89" xfId="45" applyFont="1" applyBorder="1" applyAlignment="1">
      <alignment horizontal="left"/>
      <protection/>
    </xf>
    <xf numFmtId="0" fontId="2" fillId="0" borderId="73" xfId="45" applyFont="1" applyBorder="1" applyAlignment="1">
      <alignment horizontal="center"/>
      <protection/>
    </xf>
    <xf numFmtId="4" fontId="2" fillId="0" borderId="67" xfId="45" applyNumberFormat="1" applyFont="1" applyBorder="1" applyAlignment="1">
      <alignment horizontal="center"/>
      <protection/>
    </xf>
    <xf numFmtId="0" fontId="2" fillId="0" borderId="67" xfId="45" applyFont="1" applyBorder="1" applyAlignment="1">
      <alignment horizontal="center"/>
      <protection/>
    </xf>
    <xf numFmtId="0" fontId="2" fillId="0" borderId="74" xfId="45" applyFont="1" applyBorder="1" applyAlignment="1">
      <alignment horizontal="center"/>
      <protection/>
    </xf>
    <xf numFmtId="0" fontId="22" fillId="0" borderId="0" xfId="45" applyFont="1" applyAlignment="1">
      <alignment horizontal="center"/>
      <protection/>
    </xf>
    <xf numFmtId="0" fontId="22" fillId="0" borderId="0" xfId="45" applyFont="1" applyAlignment="1">
      <alignment horizontal="left"/>
      <protection/>
    </xf>
    <xf numFmtId="0" fontId="18" fillId="0" borderId="0" xfId="52" applyFont="1" applyAlignment="1">
      <alignment horizontal="left"/>
      <protection/>
    </xf>
    <xf numFmtId="0" fontId="19" fillId="0" borderId="0" xfId="52" applyFont="1" applyAlignment="1">
      <alignment horizontal="left"/>
      <protection/>
    </xf>
    <xf numFmtId="14" fontId="30" fillId="0" borderId="76" xfId="52" applyNumberFormat="1" applyFont="1" applyBorder="1" applyAlignment="1">
      <alignment horizontal="left"/>
      <protection/>
    </xf>
    <xf numFmtId="0" fontId="51" fillId="0" borderId="0" xfId="45" applyFont="1">
      <alignment/>
      <protection/>
    </xf>
    <xf numFmtId="0" fontId="51" fillId="0" borderId="0" xfId="52" applyFont="1">
      <alignment/>
      <protection/>
    </xf>
    <xf numFmtId="0" fontId="5" fillId="0" borderId="0" xfId="0" applyFont="1" applyAlignment="1">
      <alignment horizontal="center"/>
    </xf>
    <xf numFmtId="0" fontId="31" fillId="0" borderId="0" xfId="51" applyFont="1">
      <alignment/>
      <protection/>
    </xf>
    <xf numFmtId="0" fontId="5" fillId="0" borderId="0" xfId="51" applyFont="1">
      <alignment/>
      <protection/>
    </xf>
    <xf numFmtId="0" fontId="32" fillId="0" borderId="0" xfId="51" applyFont="1">
      <alignment/>
      <protection/>
    </xf>
    <xf numFmtId="0" fontId="18" fillId="0" borderId="23" xfId="52" applyFont="1" applyBorder="1" applyAlignment="1">
      <alignment horizontal="center"/>
      <protection/>
    </xf>
    <xf numFmtId="0" fontId="11" fillId="0" borderId="11" xfId="52" applyFont="1" applyBorder="1" applyAlignment="1">
      <alignment horizontal="center"/>
      <protection/>
    </xf>
    <xf numFmtId="0" fontId="21" fillId="0" borderId="25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10" xfId="52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168" fontId="36" fillId="0" borderId="0" xfId="0" applyNumberFormat="1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44" xfId="52" applyFont="1" applyBorder="1" applyAlignment="1">
      <alignment horizontal="center"/>
      <protection/>
    </xf>
    <xf numFmtId="167" fontId="11" fillId="0" borderId="29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4" fontId="19" fillId="0" borderId="39" xfId="52" applyNumberFormat="1" applyFont="1" applyBorder="1" applyAlignment="1">
      <alignment horizontal="left"/>
      <protection/>
    </xf>
    <xf numFmtId="14" fontId="19" fillId="0" borderId="39" xfId="52" applyNumberFormat="1" applyFont="1" applyBorder="1" applyAlignment="1">
      <alignment horizontal="center"/>
      <protection/>
    </xf>
    <xf numFmtId="14" fontId="22" fillId="0" borderId="39" xfId="52" applyNumberFormat="1" applyFont="1" applyBorder="1" applyAlignment="1">
      <alignment horizontal="center"/>
      <protection/>
    </xf>
    <xf numFmtId="14" fontId="30" fillId="0" borderId="76" xfId="52" applyNumberFormat="1" applyFont="1" applyBorder="1" applyAlignment="1">
      <alignment horizontal="left"/>
      <protection/>
    </xf>
    <xf numFmtId="0" fontId="0" fillId="0" borderId="76" xfId="0" applyBorder="1" applyAlignment="1">
      <alignment horizontal="left"/>
    </xf>
    <xf numFmtId="0" fontId="22" fillId="33" borderId="90" xfId="52" applyFont="1" applyFill="1" applyBorder="1" applyAlignment="1">
      <alignment horizontal="center"/>
      <protection/>
    </xf>
    <xf numFmtId="0" fontId="22" fillId="33" borderId="91" xfId="52" applyFont="1" applyFill="1" applyBorder="1" applyAlignment="1">
      <alignment horizontal="center"/>
      <protection/>
    </xf>
    <xf numFmtId="0" fontId="23" fillId="0" borderId="92" xfId="52" applyFont="1" applyBorder="1" applyAlignment="1">
      <alignment horizontal="left"/>
      <protection/>
    </xf>
    <xf numFmtId="49" fontId="24" fillId="0" borderId="91" xfId="52" applyNumberFormat="1" applyFont="1" applyBorder="1" applyAlignment="1">
      <alignment horizontal="center"/>
      <protection/>
    </xf>
    <xf numFmtId="49" fontId="25" fillId="0" borderId="92" xfId="52" applyNumberFormat="1" applyFont="1" applyBorder="1" applyAlignment="1">
      <alignment horizontal="center"/>
      <protection/>
    </xf>
    <xf numFmtId="168" fontId="25" fillId="0" borderId="91" xfId="52" applyNumberFormat="1" applyFont="1" applyBorder="1" applyAlignment="1">
      <alignment horizontal="center"/>
      <protection/>
    </xf>
    <xf numFmtId="49" fontId="25" fillId="0" borderId="91" xfId="52" applyNumberFormat="1" applyFont="1" applyBorder="1" applyAlignment="1">
      <alignment horizontal="center"/>
      <protection/>
    </xf>
    <xf numFmtId="2" fontId="23" fillId="0" borderId="93" xfId="52" applyNumberFormat="1" applyFont="1" applyBorder="1" applyAlignment="1">
      <alignment horizontal="center"/>
      <protection/>
    </xf>
    <xf numFmtId="4" fontId="25" fillId="0" borderId="92" xfId="52" applyNumberFormat="1" applyFont="1" applyBorder="1" applyAlignment="1">
      <alignment horizontal="center"/>
      <protection/>
    </xf>
    <xf numFmtId="4" fontId="23" fillId="33" borderId="94" xfId="52" applyNumberFormat="1" applyFont="1" applyFill="1" applyBorder="1" applyAlignment="1">
      <alignment horizont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Normální 4" xfId="48"/>
    <cellStyle name="Normální 5" xfId="49"/>
    <cellStyle name="normální_Ceník pevná paliva-3" xfId="50"/>
    <cellStyle name="normální_Ceník štěrk" xfId="51"/>
    <cellStyle name="normální_pevná paliva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2</xdr:col>
      <xdr:colOff>1162050</xdr:colOff>
      <xdr:row>4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819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0</xdr:rowOff>
    </xdr:from>
    <xdr:to>
      <xdr:col>3</xdr:col>
      <xdr:colOff>1504950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23850"/>
          <a:ext cx="2114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2</xdr:row>
      <xdr:rowOff>0</xdr:rowOff>
    </xdr:from>
    <xdr:to>
      <xdr:col>3</xdr:col>
      <xdr:colOff>1504950</xdr:colOff>
      <xdr:row>6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23850"/>
          <a:ext cx="2114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2</xdr:row>
      <xdr:rowOff>0</xdr:rowOff>
    </xdr:from>
    <xdr:to>
      <xdr:col>3</xdr:col>
      <xdr:colOff>1504950</xdr:colOff>
      <xdr:row>6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23850"/>
          <a:ext cx="2114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2</xdr:row>
      <xdr:rowOff>0</xdr:rowOff>
    </xdr:from>
    <xdr:to>
      <xdr:col>3</xdr:col>
      <xdr:colOff>1504950</xdr:colOff>
      <xdr:row>6</xdr:row>
      <xdr:rowOff>161925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23850"/>
          <a:ext cx="2114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2</xdr:col>
      <xdr:colOff>1000125</xdr:colOff>
      <xdr:row>5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952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1504950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1504950</xdr:colOff>
      <xdr:row>5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3"/>
  </sheetPr>
  <dimension ref="A1:L42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4.125" style="1" customWidth="1"/>
    <col min="2" max="2" width="8.25390625" style="1" customWidth="1"/>
    <col min="3" max="3" width="18.875" style="1" customWidth="1"/>
    <col min="4" max="4" width="6.875" style="1" customWidth="1"/>
    <col min="5" max="5" width="7.00390625" style="1" customWidth="1"/>
    <col min="6" max="6" width="10.25390625" style="1" customWidth="1"/>
    <col min="7" max="7" width="7.00390625" style="1" customWidth="1"/>
    <col min="8" max="8" width="7.25390625" style="1" customWidth="1"/>
    <col min="9" max="9" width="9.25390625" style="1" customWidth="1"/>
    <col min="10" max="10" width="8.875" style="1" customWidth="1"/>
    <col min="11" max="16384" width="9.1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3"/>
      <c r="I1" s="3"/>
      <c r="J1" s="3"/>
    </row>
    <row r="2" spans="1:10" ht="12.75">
      <c r="A2" s="2"/>
      <c r="B2" s="2"/>
      <c r="C2" s="2"/>
      <c r="D2" s="4" t="s">
        <v>0</v>
      </c>
      <c r="E2" s="4"/>
      <c r="F2" s="4"/>
      <c r="G2" s="4"/>
      <c r="H2" s="5" t="s">
        <v>1</v>
      </c>
      <c r="I2" s="5"/>
      <c r="J2" s="5"/>
    </row>
    <row r="3" spans="1:12" ht="12.75">
      <c r="A3" s="2"/>
      <c r="B3" s="2"/>
      <c r="C3" s="2"/>
      <c r="D3" s="6"/>
      <c r="E3" s="6"/>
      <c r="F3" s="6"/>
      <c r="G3" s="6"/>
      <c r="H3" s="5" t="s">
        <v>2</v>
      </c>
      <c r="I3" s="5"/>
      <c r="J3" s="5"/>
      <c r="K3" s="7"/>
      <c r="L3" s="7"/>
    </row>
    <row r="4" spans="1:12" ht="12.75">
      <c r="A4" s="2"/>
      <c r="B4" s="2"/>
      <c r="C4" s="2"/>
      <c r="D4" s="4"/>
      <c r="E4" s="4"/>
      <c r="F4" s="4"/>
      <c r="G4" s="4"/>
      <c r="H4" s="8" t="s">
        <v>3</v>
      </c>
      <c r="I4" s="8">
        <v>25390554</v>
      </c>
      <c r="J4" s="8"/>
      <c r="K4" s="7"/>
      <c r="L4" s="7"/>
    </row>
    <row r="5" spans="1:12" ht="12.75">
      <c r="A5" s="2"/>
      <c r="B5" s="2"/>
      <c r="C5" s="2"/>
      <c r="D5" s="4"/>
      <c r="E5" s="4"/>
      <c r="F5" s="4"/>
      <c r="G5" s="4"/>
      <c r="H5" s="8" t="s">
        <v>4</v>
      </c>
      <c r="I5" s="8" t="s">
        <v>5</v>
      </c>
      <c r="J5" s="8"/>
      <c r="K5" s="9"/>
      <c r="L5" s="9"/>
    </row>
    <row r="6" spans="1:12" ht="12.75">
      <c r="A6" s="2"/>
      <c r="B6" s="2"/>
      <c r="C6" s="2"/>
      <c r="D6" s="4"/>
      <c r="E6" s="4"/>
      <c r="F6" s="4"/>
      <c r="G6" s="4"/>
      <c r="H6" s="8"/>
      <c r="I6" s="8"/>
      <c r="J6" s="8"/>
      <c r="K6" s="9"/>
      <c r="L6" s="9"/>
    </row>
    <row r="7" spans="1:12" ht="13.5" thickBot="1">
      <c r="A7" s="2"/>
      <c r="B7" s="2"/>
      <c r="C7" s="2"/>
      <c r="D7" s="4"/>
      <c r="E7" s="4"/>
      <c r="F7" s="4"/>
      <c r="G7" s="4"/>
      <c r="H7" s="8"/>
      <c r="I7" s="8"/>
      <c r="J7" s="8"/>
      <c r="K7" s="9"/>
      <c r="L7" s="9"/>
    </row>
    <row r="8" spans="1:12" ht="19.5" customHeight="1" thickBot="1">
      <c r="A8" s="10"/>
      <c r="B8" s="11"/>
      <c r="C8" s="12"/>
      <c r="D8" s="13"/>
      <c r="E8" s="14" t="s">
        <v>146</v>
      </c>
      <c r="F8" s="13"/>
      <c r="G8" s="13"/>
      <c r="H8" s="13"/>
      <c r="I8" s="15"/>
      <c r="J8" s="16" t="s">
        <v>147</v>
      </c>
      <c r="K8" s="31"/>
      <c r="L8" s="9"/>
    </row>
    <row r="9" spans="1:11" ht="16.5" thickBot="1">
      <c r="A9" s="194"/>
      <c r="B9" s="194"/>
      <c r="C9" s="195"/>
      <c r="D9" s="195"/>
      <c r="E9" s="17" t="s">
        <v>6</v>
      </c>
      <c r="F9" s="18"/>
      <c r="G9" s="18"/>
      <c r="H9" s="196"/>
      <c r="I9" s="197"/>
      <c r="J9" s="198"/>
      <c r="K9" s="19"/>
    </row>
    <row r="10" spans="1:11" ht="13.5" thickBot="1">
      <c r="A10" s="199" t="s">
        <v>7</v>
      </c>
      <c r="B10" s="199" t="s">
        <v>8</v>
      </c>
      <c r="C10" s="200" t="s">
        <v>9</v>
      </c>
      <c r="D10" s="201" t="s">
        <v>10</v>
      </c>
      <c r="E10" s="202" t="s">
        <v>11</v>
      </c>
      <c r="F10" s="199" t="s">
        <v>12</v>
      </c>
      <c r="G10" s="203" t="s">
        <v>13</v>
      </c>
      <c r="H10" s="204"/>
      <c r="I10" s="205" t="s">
        <v>14</v>
      </c>
      <c r="J10" s="199" t="s">
        <v>14</v>
      </c>
      <c r="K10" s="2"/>
    </row>
    <row r="11" spans="1:11" ht="13.5" thickBot="1">
      <c r="A11" s="206" t="s">
        <v>15</v>
      </c>
      <c r="B11" s="206"/>
      <c r="C11" s="207"/>
      <c r="D11" s="208" t="s">
        <v>16</v>
      </c>
      <c r="E11" s="209" t="s">
        <v>17</v>
      </c>
      <c r="F11" s="206" t="s">
        <v>18</v>
      </c>
      <c r="G11" s="209" t="s">
        <v>19</v>
      </c>
      <c r="H11" s="210" t="s">
        <v>20</v>
      </c>
      <c r="I11" s="211" t="s">
        <v>21</v>
      </c>
      <c r="J11" s="206" t="s">
        <v>22</v>
      </c>
      <c r="K11" s="2"/>
    </row>
    <row r="12" spans="1:11" ht="16.5" thickBot="1">
      <c r="A12" s="168"/>
      <c r="B12" s="169"/>
      <c r="C12" s="169"/>
      <c r="D12" s="169" t="s">
        <v>23</v>
      </c>
      <c r="E12" s="169"/>
      <c r="F12" s="169"/>
      <c r="G12" s="169"/>
      <c r="H12" s="169"/>
      <c r="I12" s="170"/>
      <c r="J12" s="171" t="s">
        <v>24</v>
      </c>
      <c r="K12" s="19"/>
    </row>
    <row r="13" spans="1:11" ht="15" customHeight="1">
      <c r="A13" s="23">
        <v>830</v>
      </c>
      <c r="B13" s="23" t="s">
        <v>133</v>
      </c>
      <c r="C13" s="219" t="s">
        <v>134</v>
      </c>
      <c r="D13" s="236" t="s">
        <v>135</v>
      </c>
      <c r="E13" s="240">
        <v>28</v>
      </c>
      <c r="F13" s="215">
        <v>8464.42</v>
      </c>
      <c r="G13" s="216">
        <v>25.09</v>
      </c>
      <c r="H13" s="217">
        <v>213.265</v>
      </c>
      <c r="I13" s="218">
        <f>SUM(F13+H13)</f>
        <v>8677.685</v>
      </c>
      <c r="J13" s="167">
        <f>SUM(I13*1.21)</f>
        <v>10499.99885</v>
      </c>
      <c r="K13" s="31"/>
    </row>
    <row r="14" spans="1:11" ht="16.5" thickBot="1">
      <c r="A14" s="161"/>
      <c r="B14" s="162"/>
      <c r="C14" s="163"/>
      <c r="D14" s="164" t="s">
        <v>25</v>
      </c>
      <c r="E14" s="162"/>
      <c r="F14" s="184"/>
      <c r="G14" s="162"/>
      <c r="H14" s="162"/>
      <c r="I14" s="165"/>
      <c r="J14" s="166" t="s">
        <v>24</v>
      </c>
      <c r="K14" s="26"/>
    </row>
    <row r="15" spans="1:11" ht="15" customHeight="1">
      <c r="A15" s="188">
        <v>830</v>
      </c>
      <c r="B15" s="27">
        <v>3135</v>
      </c>
      <c r="C15" s="219" t="s">
        <v>121</v>
      </c>
      <c r="D15" s="220" t="s">
        <v>122</v>
      </c>
      <c r="E15" s="221" t="s">
        <v>123</v>
      </c>
      <c r="F15" s="222">
        <v>5596.68</v>
      </c>
      <c r="G15" s="223">
        <v>22.17</v>
      </c>
      <c r="H15" s="224">
        <f aca="true" t="shared" si="0" ref="H15:H22">G15*8.5</f>
        <v>188.44500000000002</v>
      </c>
      <c r="I15" s="218">
        <f>SUM(F15+H15)</f>
        <v>5785.125</v>
      </c>
      <c r="J15" s="142">
        <f>SUM(I15*1.21)</f>
        <v>7000.001249999999</v>
      </c>
      <c r="K15" s="26"/>
    </row>
    <row r="16" spans="1:11" ht="15" customHeight="1">
      <c r="A16" s="331">
        <v>830</v>
      </c>
      <c r="B16" s="332">
        <v>3147</v>
      </c>
      <c r="C16" s="333" t="s">
        <v>26</v>
      </c>
      <c r="D16" s="334" t="s">
        <v>27</v>
      </c>
      <c r="E16" s="335" t="s">
        <v>28</v>
      </c>
      <c r="F16" s="336">
        <v>4868.26</v>
      </c>
      <c r="G16" s="337" t="s">
        <v>148</v>
      </c>
      <c r="H16" s="338">
        <f>G16*8.5</f>
        <v>173.06</v>
      </c>
      <c r="I16" s="339">
        <f>SUM(F16+H16)</f>
        <v>5041.320000000001</v>
      </c>
      <c r="J16" s="340">
        <f>SUM(I16*1.21)</f>
        <v>6099.997200000001</v>
      </c>
      <c r="K16" s="26"/>
    </row>
    <row r="17" spans="1:11" ht="15" customHeight="1" thickBot="1">
      <c r="A17" s="182">
        <v>830</v>
      </c>
      <c r="B17" s="183">
        <v>3138</v>
      </c>
      <c r="C17" s="225" t="s">
        <v>26</v>
      </c>
      <c r="D17" s="226" t="s">
        <v>27</v>
      </c>
      <c r="E17" s="227" t="s">
        <v>28</v>
      </c>
      <c r="F17" s="228">
        <v>4870.05</v>
      </c>
      <c r="G17" s="229" t="s">
        <v>125</v>
      </c>
      <c r="H17" s="230">
        <f t="shared" si="0"/>
        <v>171.27499999999998</v>
      </c>
      <c r="I17" s="231">
        <f aca="true" t="shared" si="1" ref="I17:I24">SUM(F17+H17)</f>
        <v>5041.325</v>
      </c>
      <c r="J17" s="139">
        <f aca="true" t="shared" si="2" ref="J17:J24">SUM(I17*1.21)</f>
        <v>6100.00325</v>
      </c>
      <c r="K17" s="232"/>
    </row>
    <row r="18" spans="1:11" ht="15" customHeight="1">
      <c r="A18" s="145">
        <v>830</v>
      </c>
      <c r="B18" s="29">
        <v>4106</v>
      </c>
      <c r="C18" s="212" t="s">
        <v>129</v>
      </c>
      <c r="D18" s="213" t="s">
        <v>29</v>
      </c>
      <c r="E18" s="233" t="s">
        <v>130</v>
      </c>
      <c r="F18" s="234">
        <v>8002.13</v>
      </c>
      <c r="G18" s="216">
        <v>21.14</v>
      </c>
      <c r="H18" s="235">
        <f t="shared" si="0"/>
        <v>179.69</v>
      </c>
      <c r="I18" s="218">
        <f t="shared" si="1"/>
        <v>8181.82</v>
      </c>
      <c r="J18" s="142">
        <f t="shared" si="2"/>
        <v>9900.002199999999</v>
      </c>
      <c r="K18" s="232"/>
    </row>
    <row r="19" spans="1:11" ht="15" customHeight="1">
      <c r="A19" s="146">
        <v>830</v>
      </c>
      <c r="B19" s="27">
        <v>4114</v>
      </c>
      <c r="C19" s="219" t="s">
        <v>30</v>
      </c>
      <c r="D19" s="236" t="s">
        <v>131</v>
      </c>
      <c r="E19" s="221" t="s">
        <v>114</v>
      </c>
      <c r="F19" s="222">
        <v>7175.85</v>
      </c>
      <c r="G19" s="223">
        <v>21.12</v>
      </c>
      <c r="H19" s="224">
        <f t="shared" si="0"/>
        <v>179.52</v>
      </c>
      <c r="I19" s="237">
        <f t="shared" si="1"/>
        <v>7355.370000000001</v>
      </c>
      <c r="J19" s="141">
        <f t="shared" si="2"/>
        <v>8899.9977</v>
      </c>
      <c r="K19" s="232"/>
    </row>
    <row r="20" spans="1:11" ht="15" customHeight="1">
      <c r="A20" s="146">
        <v>830</v>
      </c>
      <c r="B20" s="27">
        <v>4121</v>
      </c>
      <c r="C20" s="219" t="s">
        <v>30</v>
      </c>
      <c r="D20" s="236" t="s">
        <v>131</v>
      </c>
      <c r="E20" s="221" t="s">
        <v>114</v>
      </c>
      <c r="F20" s="222">
        <v>7174.49</v>
      </c>
      <c r="G20" s="223">
        <v>21.28</v>
      </c>
      <c r="H20" s="224">
        <f t="shared" si="0"/>
        <v>180.88</v>
      </c>
      <c r="I20" s="237">
        <f>SUM(F20+H20)</f>
        <v>7355.37</v>
      </c>
      <c r="J20" s="141">
        <f>SUM(I20*1.21)</f>
        <v>8899.9977</v>
      </c>
      <c r="K20" s="232"/>
    </row>
    <row r="21" spans="1:11" ht="15" customHeight="1">
      <c r="A21" s="146">
        <v>830</v>
      </c>
      <c r="B21" s="27">
        <v>4116</v>
      </c>
      <c r="C21" s="219" t="s">
        <v>115</v>
      </c>
      <c r="D21" s="236" t="s">
        <v>131</v>
      </c>
      <c r="E21" s="221" t="s">
        <v>114</v>
      </c>
      <c r="F21" s="222">
        <v>6432.05</v>
      </c>
      <c r="G21" s="223">
        <v>21.12</v>
      </c>
      <c r="H21" s="224">
        <f t="shared" si="0"/>
        <v>179.52</v>
      </c>
      <c r="I21" s="237">
        <f t="shared" si="1"/>
        <v>6611.570000000001</v>
      </c>
      <c r="J21" s="141">
        <f t="shared" si="2"/>
        <v>7999.9997</v>
      </c>
      <c r="K21" s="238"/>
    </row>
    <row r="22" spans="1:11" ht="15" customHeight="1">
      <c r="A22" s="146">
        <v>830</v>
      </c>
      <c r="B22" s="27">
        <v>4122</v>
      </c>
      <c r="C22" s="219" t="s">
        <v>115</v>
      </c>
      <c r="D22" s="236" t="s">
        <v>131</v>
      </c>
      <c r="E22" s="221" t="s">
        <v>114</v>
      </c>
      <c r="F22" s="222">
        <v>6430.69</v>
      </c>
      <c r="G22" s="223">
        <v>21.28</v>
      </c>
      <c r="H22" s="224">
        <f t="shared" si="0"/>
        <v>180.88</v>
      </c>
      <c r="I22" s="237">
        <f>SUM(F22+H22)</f>
        <v>6611.57</v>
      </c>
      <c r="J22" s="141">
        <f>SUM(I22*1.21)</f>
        <v>7999.999699999999</v>
      </c>
      <c r="K22" s="238"/>
    </row>
    <row r="23" spans="1:11" ht="15" customHeight="1">
      <c r="A23" s="146">
        <v>830</v>
      </c>
      <c r="B23" s="27">
        <v>4117</v>
      </c>
      <c r="C23" s="219" t="s">
        <v>132</v>
      </c>
      <c r="D23" s="236" t="s">
        <v>31</v>
      </c>
      <c r="E23" s="221" t="s">
        <v>114</v>
      </c>
      <c r="F23" s="222">
        <v>84.98</v>
      </c>
      <c r="G23" s="223">
        <v>21.12</v>
      </c>
      <c r="H23" s="224">
        <v>1.7952</v>
      </c>
      <c r="I23" s="237">
        <f>SUM(F23+H23)</f>
        <v>86.7752</v>
      </c>
      <c r="J23" s="141">
        <f>SUM(I23*1.21)</f>
        <v>104.997992</v>
      </c>
      <c r="K23" s="26"/>
    </row>
    <row r="24" spans="1:11" ht="15" customHeight="1" thickBot="1">
      <c r="A24" s="145">
        <v>830</v>
      </c>
      <c r="B24" s="29" t="s">
        <v>32</v>
      </c>
      <c r="C24" s="212" t="s">
        <v>33</v>
      </c>
      <c r="D24" s="213" t="s">
        <v>34</v>
      </c>
      <c r="E24" s="233" t="s">
        <v>35</v>
      </c>
      <c r="F24" s="234">
        <v>1091.4</v>
      </c>
      <c r="G24" s="216">
        <v>33</v>
      </c>
      <c r="H24" s="224">
        <f>G24*8.5</f>
        <v>280.5</v>
      </c>
      <c r="I24" s="218">
        <f t="shared" si="1"/>
        <v>1371.9</v>
      </c>
      <c r="J24" s="142">
        <f t="shared" si="2"/>
        <v>1659.999</v>
      </c>
      <c r="K24" s="31"/>
    </row>
    <row r="25" spans="1:11" ht="16.5" thickBot="1">
      <c r="A25" s="143"/>
      <c r="B25" s="20"/>
      <c r="C25" s="24"/>
      <c r="D25" s="25" t="s">
        <v>36</v>
      </c>
      <c r="E25" s="20"/>
      <c r="F25" s="185"/>
      <c r="G25" s="20"/>
      <c r="H25" s="20"/>
      <c r="I25" s="21"/>
      <c r="J25" s="144" t="s">
        <v>24</v>
      </c>
      <c r="K25" s="31"/>
    </row>
    <row r="26" spans="1:11" ht="15" customHeight="1" thickBot="1">
      <c r="A26" s="27">
        <v>830</v>
      </c>
      <c r="B26" s="27">
        <v>2404</v>
      </c>
      <c r="C26" s="239" t="s">
        <v>126</v>
      </c>
      <c r="D26" s="240" t="s">
        <v>127</v>
      </c>
      <c r="E26" s="221" t="s">
        <v>128</v>
      </c>
      <c r="F26" s="241">
        <v>7236.31</v>
      </c>
      <c r="G26" s="242">
        <v>23.73</v>
      </c>
      <c r="H26" s="224">
        <f>G26*8.5</f>
        <v>201.705</v>
      </c>
      <c r="I26" s="237">
        <f>SUM(F26+H26)</f>
        <v>7438.015</v>
      </c>
      <c r="J26" s="30">
        <f>SUM(I26*1.21)</f>
        <v>8999.99815</v>
      </c>
      <c r="K26" s="232"/>
    </row>
    <row r="27" spans="1:11" ht="15.75" customHeight="1" thickBot="1">
      <c r="A27" s="168"/>
      <c r="B27" s="169"/>
      <c r="C27" s="172"/>
      <c r="D27" s="173" t="s">
        <v>37</v>
      </c>
      <c r="E27" s="169"/>
      <c r="F27" s="186"/>
      <c r="G27" s="174"/>
      <c r="H27" s="169"/>
      <c r="I27" s="170"/>
      <c r="J27" s="171" t="s">
        <v>24</v>
      </c>
      <c r="K27" s="31"/>
    </row>
    <row r="28" spans="1:11" ht="12.75" customHeight="1" thickBot="1">
      <c r="A28" s="22">
        <v>830</v>
      </c>
      <c r="B28" s="140" t="s">
        <v>124</v>
      </c>
      <c r="C28" s="243" t="s">
        <v>38</v>
      </c>
      <c r="D28" s="244" t="s">
        <v>39</v>
      </c>
      <c r="E28" s="214">
        <v>20</v>
      </c>
      <c r="F28" s="234">
        <v>169.272</v>
      </c>
      <c r="G28" s="216">
        <v>20.15</v>
      </c>
      <c r="H28" s="217">
        <f>(G28*8.5)/40</f>
        <v>4.281874999999999</v>
      </c>
      <c r="I28" s="237">
        <f>SUM(F28+H28)</f>
        <v>173.553875</v>
      </c>
      <c r="J28" s="30">
        <f>SUM(I28*1.21)</f>
        <v>210.00018875</v>
      </c>
      <c r="K28" s="26"/>
    </row>
    <row r="29" spans="1:11" ht="16.5" thickBot="1">
      <c r="A29" s="176"/>
      <c r="B29" s="177"/>
      <c r="C29" s="178"/>
      <c r="D29" s="179" t="s">
        <v>40</v>
      </c>
      <c r="E29" s="177"/>
      <c r="F29" s="187"/>
      <c r="G29" s="177"/>
      <c r="H29" s="177"/>
      <c r="I29" s="180"/>
      <c r="J29" s="181" t="s">
        <v>24</v>
      </c>
      <c r="K29" s="3"/>
    </row>
    <row r="30" spans="1:11" ht="12.75">
      <c r="A30" s="286">
        <v>826</v>
      </c>
      <c r="B30" s="287">
        <v>5001</v>
      </c>
      <c r="C30" s="288" t="s">
        <v>136</v>
      </c>
      <c r="D30" s="289" t="s">
        <v>41</v>
      </c>
      <c r="E30" s="289" t="s">
        <v>42</v>
      </c>
      <c r="F30" s="290">
        <v>82.645</v>
      </c>
      <c r="G30" s="291">
        <v>0</v>
      </c>
      <c r="H30" s="292">
        <v>0</v>
      </c>
      <c r="I30" s="293">
        <f>F30</f>
        <v>82.645</v>
      </c>
      <c r="J30" s="294">
        <f>I30*1.21</f>
        <v>100.00044999999999</v>
      </c>
      <c r="K30" s="3"/>
    </row>
    <row r="31" spans="1:11" ht="13.5" thickBot="1">
      <c r="A31" s="295">
        <v>826</v>
      </c>
      <c r="B31" s="296" t="s">
        <v>137</v>
      </c>
      <c r="C31" s="297" t="s">
        <v>138</v>
      </c>
      <c r="D31" s="298" t="s">
        <v>41</v>
      </c>
      <c r="E31" s="298" t="s">
        <v>42</v>
      </c>
      <c r="F31" s="299">
        <v>119.835</v>
      </c>
      <c r="G31" s="300">
        <v>0</v>
      </c>
      <c r="H31" s="301">
        <v>0</v>
      </c>
      <c r="I31" s="231">
        <f>F31</f>
        <v>119.835</v>
      </c>
      <c r="J31" s="139">
        <f>I31*1.21</f>
        <v>145.00035</v>
      </c>
      <c r="K31" s="3"/>
    </row>
    <row r="32" spans="1:11" ht="12.75">
      <c r="A32" s="302"/>
      <c r="B32" s="302"/>
      <c r="C32" s="303"/>
      <c r="D32" s="137"/>
      <c r="E32" s="137"/>
      <c r="F32" s="137"/>
      <c r="G32" s="137"/>
      <c r="H32" s="137"/>
      <c r="I32" s="137"/>
      <c r="J32" s="302"/>
      <c r="K32" s="3"/>
    </row>
    <row r="33" spans="1:11" ht="12.75">
      <c r="A33" s="304"/>
      <c r="B33" s="304"/>
      <c r="C33" s="245" t="s">
        <v>43</v>
      </c>
      <c r="D33" s="304"/>
      <c r="E33" s="245"/>
      <c r="F33" s="304"/>
      <c r="G33" s="304"/>
      <c r="H33" s="304"/>
      <c r="I33" s="305"/>
      <c r="J33" s="305"/>
      <c r="K33" s="3"/>
    </row>
    <row r="34" spans="1:11" ht="12.75">
      <c r="A34" s="304"/>
      <c r="B34" s="304"/>
      <c r="C34" s="245"/>
      <c r="D34" s="304"/>
      <c r="E34" s="245"/>
      <c r="F34" s="304"/>
      <c r="G34" s="304"/>
      <c r="H34" s="304"/>
      <c r="I34" s="305"/>
      <c r="J34" s="305"/>
      <c r="K34" s="3"/>
    </row>
    <row r="35" spans="1:11" ht="13.5" thickBot="1">
      <c r="A35" s="246" t="s">
        <v>139</v>
      </c>
      <c r="B35" s="247"/>
      <c r="C35" s="306"/>
      <c r="D35" s="329">
        <v>45391</v>
      </c>
      <c r="E35" s="330"/>
      <c r="F35" s="247"/>
      <c r="G35" s="247"/>
      <c r="H35" s="247"/>
      <c r="I35" s="248"/>
      <c r="J35" s="248"/>
      <c r="K35" s="3"/>
    </row>
    <row r="36" spans="1:11" ht="13.5" thickTop="1">
      <c r="A36" s="2"/>
      <c r="B36" s="2"/>
      <c r="C36" s="2"/>
      <c r="D36" s="249" t="s">
        <v>116</v>
      </c>
      <c r="E36" s="2"/>
      <c r="F36" s="2"/>
      <c r="G36" s="2"/>
      <c r="H36" s="2"/>
      <c r="I36" s="2"/>
      <c r="J36" s="2"/>
      <c r="K36" s="3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0" ht="12.75">
      <c r="A39" s="72"/>
      <c r="B39" s="307"/>
      <c r="C39" s="308"/>
      <c r="D39" s="307"/>
      <c r="E39" s="309" t="s">
        <v>117</v>
      </c>
      <c r="F39" s="308"/>
      <c r="G39" s="308"/>
      <c r="H39" s="308"/>
      <c r="I39" s="308"/>
      <c r="J39" s="308"/>
    </row>
    <row r="40" spans="1:10" ht="12.75">
      <c r="A40" s="72"/>
      <c r="B40" s="308"/>
      <c r="C40" s="308"/>
      <c r="D40" s="307"/>
      <c r="E40" s="309" t="s">
        <v>118</v>
      </c>
      <c r="F40" s="308"/>
      <c r="G40" s="308"/>
      <c r="H40" s="308"/>
      <c r="I40" s="308"/>
      <c r="J40" s="308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 selectLockedCells="1" selectUnlockedCells="1"/>
  <mergeCells count="1">
    <mergeCell ref="D35:E3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B1:F40"/>
  <sheetViews>
    <sheetView zoomScalePageLayoutView="0" workbookViewId="0" topLeftCell="A7">
      <selection activeCell="H29" sqref="H29"/>
    </sheetView>
  </sheetViews>
  <sheetFormatPr defaultColWidth="9.00390625" defaultRowHeight="12.75"/>
  <cols>
    <col min="1" max="1" width="9.125" style="34" customWidth="1"/>
    <col min="2" max="2" width="5.875" style="34" customWidth="1"/>
    <col min="3" max="3" width="8.00390625" style="34" customWidth="1"/>
    <col min="4" max="4" width="34.875" style="34" customWidth="1"/>
    <col min="5" max="5" width="12.625" style="34" customWidth="1"/>
    <col min="6" max="6" width="12.75390625" style="34" customWidth="1"/>
    <col min="7" max="16384" width="9.125" style="34" customWidth="1"/>
  </cols>
  <sheetData>
    <row r="1" ht="12.75">
      <c r="C1" s="35"/>
    </row>
    <row r="3" ht="12.75">
      <c r="E3" s="310" t="s">
        <v>0</v>
      </c>
    </row>
    <row r="4" spans="4:5" ht="12.75">
      <c r="D4" s="311"/>
      <c r="E4" s="312" t="s">
        <v>1</v>
      </c>
    </row>
    <row r="5" ht="12.75">
      <c r="E5" s="312" t="s">
        <v>2</v>
      </c>
    </row>
    <row r="6" ht="12.75">
      <c r="E6" s="312"/>
    </row>
    <row r="7" ht="12.75">
      <c r="E7" s="312" t="s">
        <v>44</v>
      </c>
    </row>
    <row r="8" ht="12.75">
      <c r="E8" s="312" t="s">
        <v>45</v>
      </c>
    </row>
    <row r="9" ht="4.5" customHeight="1" thickBot="1">
      <c r="C9" s="35"/>
    </row>
    <row r="10" spans="2:6" ht="21.75" thickBot="1">
      <c r="B10" s="36"/>
      <c r="C10" s="37"/>
      <c r="D10" s="38" t="s">
        <v>143</v>
      </c>
      <c r="E10" s="39"/>
      <c r="F10" s="40" t="s">
        <v>144</v>
      </c>
    </row>
    <row r="11" spans="2:6" ht="19.5" thickBot="1">
      <c r="B11" s="41"/>
      <c r="C11" s="42"/>
      <c r="D11" s="43" t="s">
        <v>46</v>
      </c>
      <c r="E11" s="44"/>
      <c r="F11" s="45"/>
    </row>
    <row r="12" spans="2:6" ht="15">
      <c r="B12" s="199" t="s">
        <v>7</v>
      </c>
      <c r="C12" s="46" t="s">
        <v>47</v>
      </c>
      <c r="D12" s="46" t="s">
        <v>9</v>
      </c>
      <c r="E12" s="46" t="s">
        <v>48</v>
      </c>
      <c r="F12" s="47" t="s">
        <v>48</v>
      </c>
    </row>
    <row r="13" spans="2:6" ht="15.75" thickBot="1">
      <c r="B13" s="313" t="s">
        <v>15</v>
      </c>
      <c r="C13" s="48"/>
      <c r="D13" s="48"/>
      <c r="E13" s="48" t="s">
        <v>21</v>
      </c>
      <c r="F13" s="49" t="s">
        <v>49</v>
      </c>
    </row>
    <row r="14" spans="2:6" ht="16.5" thickBot="1">
      <c r="B14" s="314"/>
      <c r="C14" s="50"/>
      <c r="D14" s="50"/>
      <c r="E14" s="50"/>
      <c r="F14" s="51"/>
    </row>
    <row r="15" spans="2:6" ht="15.75">
      <c r="B15" s="32">
        <v>826</v>
      </c>
      <c r="C15" s="315">
        <v>700</v>
      </c>
      <c r="D15" s="52" t="s">
        <v>50</v>
      </c>
      <c r="E15" s="190">
        <v>454.545</v>
      </c>
      <c r="F15" s="53">
        <f>E15*1.21</f>
        <v>549.99945</v>
      </c>
    </row>
    <row r="16" spans="2:6" ht="16.5" thickBot="1">
      <c r="B16" s="28">
        <v>826</v>
      </c>
      <c r="C16" s="316">
        <v>755</v>
      </c>
      <c r="D16" s="56" t="s">
        <v>51</v>
      </c>
      <c r="E16" s="192">
        <v>404.958</v>
      </c>
      <c r="F16" s="57">
        <f>E16*1.21</f>
        <v>489.99918</v>
      </c>
    </row>
    <row r="17" spans="2:6" ht="15.75" thickBot="1">
      <c r="B17" s="317"/>
      <c r="C17" s="318"/>
      <c r="D17" s="274"/>
      <c r="E17" s="319"/>
      <c r="F17" s="58"/>
    </row>
    <row r="18" spans="2:6" ht="15.75">
      <c r="B18" s="32">
        <v>826</v>
      </c>
      <c r="C18" s="320">
        <v>710</v>
      </c>
      <c r="D18" s="59" t="s">
        <v>52</v>
      </c>
      <c r="E18" s="190">
        <v>603.305</v>
      </c>
      <c r="F18" s="53">
        <f aca="true" t="shared" si="0" ref="F18:F24">E18*1.21</f>
        <v>729.9990499999999</v>
      </c>
    </row>
    <row r="19" spans="2:6" ht="15.75">
      <c r="B19" s="23">
        <v>826</v>
      </c>
      <c r="C19" s="321">
        <v>716</v>
      </c>
      <c r="D19" s="61" t="s">
        <v>53</v>
      </c>
      <c r="E19" s="191">
        <v>603.305</v>
      </c>
      <c r="F19" s="60">
        <f t="shared" si="0"/>
        <v>729.9990499999999</v>
      </c>
    </row>
    <row r="20" spans="2:6" ht="16.5" thickBot="1">
      <c r="B20" s="28">
        <v>826</v>
      </c>
      <c r="C20" s="322">
        <v>720</v>
      </c>
      <c r="D20" s="62" t="s">
        <v>53</v>
      </c>
      <c r="E20" s="192">
        <v>561.98</v>
      </c>
      <c r="F20" s="63">
        <f t="shared" si="0"/>
        <v>679.9958</v>
      </c>
    </row>
    <row r="21" spans="2:6" ht="15.75">
      <c r="B21" s="32">
        <v>826</v>
      </c>
      <c r="C21" s="320">
        <v>763</v>
      </c>
      <c r="D21" s="59" t="s">
        <v>54</v>
      </c>
      <c r="E21" s="190">
        <v>785.12</v>
      </c>
      <c r="F21" s="64">
        <f t="shared" si="0"/>
        <v>949.9952</v>
      </c>
    </row>
    <row r="22" spans="2:6" ht="15.75">
      <c r="B22" s="23">
        <v>826</v>
      </c>
      <c r="C22" s="321">
        <v>764</v>
      </c>
      <c r="D22" s="61" t="s">
        <v>55</v>
      </c>
      <c r="E22" s="191">
        <v>785.12</v>
      </c>
      <c r="F22" s="55">
        <f t="shared" si="0"/>
        <v>949.9952</v>
      </c>
    </row>
    <row r="23" spans="2:6" ht="15.75">
      <c r="B23" s="23">
        <v>826</v>
      </c>
      <c r="C23" s="321">
        <v>765</v>
      </c>
      <c r="D23" s="61" t="s">
        <v>56</v>
      </c>
      <c r="E23" s="191">
        <v>785.12</v>
      </c>
      <c r="F23" s="55">
        <f t="shared" si="0"/>
        <v>949.9952</v>
      </c>
    </row>
    <row r="24" spans="2:6" ht="16.5" thickBot="1">
      <c r="B24" s="65">
        <v>826</v>
      </c>
      <c r="C24" s="322">
        <v>773</v>
      </c>
      <c r="D24" s="62" t="s">
        <v>57</v>
      </c>
      <c r="E24" s="192">
        <v>785.12</v>
      </c>
      <c r="F24" s="57">
        <f t="shared" si="0"/>
        <v>949.9952</v>
      </c>
    </row>
    <row r="25" spans="2:6" ht="16.5" thickBot="1">
      <c r="B25" s="323"/>
      <c r="C25" s="318"/>
      <c r="D25" s="274"/>
      <c r="E25" s="193"/>
      <c r="F25" s="324"/>
    </row>
    <row r="26" spans="2:6" ht="15.75">
      <c r="B26" s="32">
        <v>826</v>
      </c>
      <c r="C26" s="315">
        <v>740</v>
      </c>
      <c r="D26" s="52" t="s">
        <v>58</v>
      </c>
      <c r="E26" s="190">
        <v>561.98</v>
      </c>
      <c r="F26" s="53">
        <f aca="true" t="shared" si="1" ref="F26:F32">E26*1.21</f>
        <v>679.9958</v>
      </c>
    </row>
    <row r="27" spans="2:6" ht="15.75">
      <c r="B27" s="23">
        <v>826</v>
      </c>
      <c r="C27" s="325">
        <v>741</v>
      </c>
      <c r="D27" s="54" t="s">
        <v>59</v>
      </c>
      <c r="E27" s="191">
        <v>632.23</v>
      </c>
      <c r="F27" s="66">
        <f t="shared" si="1"/>
        <v>764.9983</v>
      </c>
    </row>
    <row r="28" spans="2:6" ht="15.75">
      <c r="B28" s="23">
        <v>826</v>
      </c>
      <c r="C28" s="325">
        <v>797</v>
      </c>
      <c r="D28" s="54" t="s">
        <v>60</v>
      </c>
      <c r="E28" s="191">
        <v>719.01</v>
      </c>
      <c r="F28" s="66">
        <f t="shared" si="1"/>
        <v>870.0020999999999</v>
      </c>
    </row>
    <row r="29" spans="2:6" ht="15.75">
      <c r="B29" s="23">
        <v>826</v>
      </c>
      <c r="C29" s="325">
        <v>731</v>
      </c>
      <c r="D29" s="54" t="s">
        <v>61</v>
      </c>
      <c r="E29" s="191">
        <v>557.85</v>
      </c>
      <c r="F29" s="67">
        <f t="shared" si="1"/>
        <v>674.9985</v>
      </c>
    </row>
    <row r="30" spans="2:6" ht="15.75">
      <c r="B30" s="23">
        <v>826</v>
      </c>
      <c r="C30" s="325">
        <v>732</v>
      </c>
      <c r="D30" s="54" t="s">
        <v>112</v>
      </c>
      <c r="E30" s="191">
        <v>454.545</v>
      </c>
      <c r="F30" s="67">
        <f>E30*1.21</f>
        <v>549.99945</v>
      </c>
    </row>
    <row r="31" spans="2:6" ht="15.75">
      <c r="B31" s="23">
        <v>826</v>
      </c>
      <c r="C31" s="325">
        <v>735</v>
      </c>
      <c r="D31" s="54" t="s">
        <v>113</v>
      </c>
      <c r="E31" s="191">
        <v>466.94</v>
      </c>
      <c r="F31" s="67">
        <f>E31*1.21</f>
        <v>564.9974</v>
      </c>
    </row>
    <row r="32" spans="2:6" ht="16.5" thickBot="1">
      <c r="B32" s="33">
        <v>826</v>
      </c>
      <c r="C32" s="316">
        <v>737</v>
      </c>
      <c r="D32" s="56" t="s">
        <v>62</v>
      </c>
      <c r="E32" s="192">
        <v>512.4</v>
      </c>
      <c r="F32" s="68">
        <f t="shared" si="1"/>
        <v>620.0039999999999</v>
      </c>
    </row>
    <row r="33" spans="3:6" ht="15">
      <c r="C33" s="280"/>
      <c r="D33"/>
      <c r="E33" s="284"/>
      <c r="F33" s="280"/>
    </row>
    <row r="34" spans="3:6" ht="15">
      <c r="C34" s="280"/>
      <c r="D34" s="275"/>
      <c r="E34" s="284"/>
      <c r="F34" s="280"/>
    </row>
    <row r="35" spans="3:6" ht="15">
      <c r="C35" s="280"/>
      <c r="D35" s="275"/>
      <c r="E35" s="284"/>
      <c r="F35" s="280"/>
    </row>
    <row r="36" spans="2:6" ht="13.5" thickBot="1">
      <c r="B36" s="326" t="s">
        <v>145</v>
      </c>
      <c r="C36" s="327"/>
      <c r="D36" s="326"/>
      <c r="E36" s="328"/>
      <c r="F36" s="328"/>
    </row>
    <row r="37" spans="3:6" ht="15">
      <c r="C37" s="280"/>
      <c r="D37" s="285"/>
      <c r="E37" s="284"/>
      <c r="F37" s="280"/>
    </row>
    <row r="38" spans="4:6" ht="15">
      <c r="D38" s="189" t="s">
        <v>117</v>
      </c>
      <c r="E38" s="284"/>
      <c r="F38" s="280"/>
    </row>
    <row r="39" spans="4:6" ht="15">
      <c r="D39" s="189" t="s">
        <v>118</v>
      </c>
      <c r="E39" s="284"/>
      <c r="F39" s="280"/>
    </row>
    <row r="40" spans="3:6" ht="15">
      <c r="C40" s="280"/>
      <c r="D40" s="275"/>
      <c r="E40" s="284"/>
      <c r="F40" s="28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E4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6.875" style="72" customWidth="1"/>
    <col min="2" max="2" width="8.75390625" style="72" customWidth="1"/>
    <col min="3" max="3" width="16.875" style="72" customWidth="1"/>
    <col min="4" max="4" width="38.875" style="72" customWidth="1"/>
    <col min="5" max="5" width="14.75390625" style="72" customWidth="1"/>
    <col min="6" max="16384" width="9.125" style="72" customWidth="1"/>
  </cols>
  <sheetData>
    <row r="2" ht="12.75">
      <c r="D2" s="250" t="s">
        <v>0</v>
      </c>
    </row>
    <row r="3" spans="3:5" ht="12.75">
      <c r="C3" s="251"/>
      <c r="D3" s="252" t="s">
        <v>1</v>
      </c>
      <c r="E3" s="253"/>
    </row>
    <row r="4" spans="4:5" ht="12.75">
      <c r="D4" s="252" t="s">
        <v>2</v>
      </c>
      <c r="E4" s="254"/>
    </row>
    <row r="5" spans="4:5" ht="12.75">
      <c r="D5" s="252"/>
      <c r="E5" s="255"/>
    </row>
    <row r="6" spans="4:5" ht="12.75">
      <c r="D6" s="252" t="s">
        <v>44</v>
      </c>
      <c r="E6" s="252"/>
    </row>
    <row r="7" spans="4:5" ht="12.75">
      <c r="D7" s="252" t="s">
        <v>45</v>
      </c>
      <c r="E7" s="252"/>
    </row>
    <row r="9" spans="1:2" ht="4.5" customHeight="1" thickBot="1">
      <c r="A9" s="80"/>
      <c r="B9" s="80"/>
    </row>
    <row r="10" spans="1:5" ht="21.75" thickBot="1">
      <c r="A10" s="81"/>
      <c r="B10" s="37"/>
      <c r="C10" s="82" t="s">
        <v>140</v>
      </c>
      <c r="D10" s="83"/>
      <c r="E10" s="84" t="s">
        <v>141</v>
      </c>
    </row>
    <row r="11" spans="1:5" ht="21">
      <c r="A11" s="85"/>
      <c r="B11" s="86"/>
      <c r="C11" s="86"/>
      <c r="D11" s="87" t="s">
        <v>63</v>
      </c>
      <c r="E11" s="88" t="s">
        <v>64</v>
      </c>
    </row>
    <row r="12" spans="1:5" ht="19.5" thickBot="1">
      <c r="A12" s="89"/>
      <c r="B12" s="90"/>
      <c r="C12" s="90"/>
      <c r="D12" s="91"/>
      <c r="E12" s="92"/>
    </row>
    <row r="13" spans="1:5" ht="21.75" thickBot="1">
      <c r="A13" s="93"/>
      <c r="B13" s="93"/>
      <c r="C13" s="256" t="s">
        <v>65</v>
      </c>
      <c r="D13" s="93"/>
      <c r="E13" s="93"/>
    </row>
    <row r="14" spans="1:5" ht="15.75">
      <c r="A14" s="257" t="s">
        <v>66</v>
      </c>
      <c r="B14" s="258">
        <v>170405</v>
      </c>
      <c r="C14" s="257" t="s">
        <v>67</v>
      </c>
      <c r="D14" s="70" t="s">
        <v>68</v>
      </c>
      <c r="E14" s="94">
        <v>3.5</v>
      </c>
    </row>
    <row r="15" spans="1:5" ht="15.75">
      <c r="A15" s="259" t="s">
        <v>69</v>
      </c>
      <c r="B15" s="260">
        <v>170405</v>
      </c>
      <c r="C15" s="259" t="s">
        <v>70</v>
      </c>
      <c r="D15" s="71" t="s">
        <v>71</v>
      </c>
      <c r="E15" s="95">
        <v>4</v>
      </c>
    </row>
    <row r="16" spans="1:5" ht="15.75">
      <c r="A16" s="259" t="s">
        <v>72</v>
      </c>
      <c r="B16" s="260">
        <v>170405</v>
      </c>
      <c r="C16" s="259" t="s">
        <v>70</v>
      </c>
      <c r="D16" s="71" t="s">
        <v>73</v>
      </c>
      <c r="E16" s="95">
        <v>4.5</v>
      </c>
    </row>
    <row r="17" spans="1:5" ht="15.75">
      <c r="A17" s="259" t="s">
        <v>74</v>
      </c>
      <c r="B17" s="260">
        <v>170405</v>
      </c>
      <c r="C17" s="259" t="s">
        <v>75</v>
      </c>
      <c r="D17" s="71"/>
      <c r="E17" s="95">
        <v>4</v>
      </c>
    </row>
    <row r="18" spans="1:5" ht="15.75">
      <c r="A18" s="259" t="s">
        <v>76</v>
      </c>
      <c r="B18" s="260">
        <v>120101</v>
      </c>
      <c r="C18" s="259" t="s">
        <v>77</v>
      </c>
      <c r="D18" s="71"/>
      <c r="E18" s="95">
        <v>3</v>
      </c>
    </row>
    <row r="19" spans="1:5" ht="16.5" thickBot="1">
      <c r="A19" s="261" t="s">
        <v>78</v>
      </c>
      <c r="B19" s="262">
        <v>170405</v>
      </c>
      <c r="C19" s="261" t="s">
        <v>67</v>
      </c>
      <c r="D19" s="96" t="s">
        <v>79</v>
      </c>
      <c r="E19" s="97">
        <v>2</v>
      </c>
    </row>
    <row r="20" spans="1:5" ht="21.75" thickBot="1">
      <c r="A20" s="263"/>
      <c r="B20" s="264"/>
      <c r="C20" s="265" t="s">
        <v>80</v>
      </c>
      <c r="D20" s="266"/>
      <c r="E20" s="267"/>
    </row>
    <row r="21" spans="1:5" ht="15.75">
      <c r="A21" s="257" t="s">
        <v>81</v>
      </c>
      <c r="B21" s="268">
        <v>170405</v>
      </c>
      <c r="C21" s="269" t="s">
        <v>82</v>
      </c>
      <c r="D21" s="52"/>
      <c r="E21" s="94">
        <v>14</v>
      </c>
    </row>
    <row r="22" spans="1:5" ht="15.75">
      <c r="A22" s="259" t="s">
        <v>83</v>
      </c>
      <c r="B22" s="270">
        <v>170403</v>
      </c>
      <c r="C22" s="271" t="s">
        <v>84</v>
      </c>
      <c r="D22" s="54"/>
      <c r="E22" s="95">
        <v>20</v>
      </c>
    </row>
    <row r="23" spans="1:5" ht="15.75">
      <c r="A23" s="259" t="s">
        <v>85</v>
      </c>
      <c r="B23" s="270">
        <v>170402</v>
      </c>
      <c r="C23" s="271" t="s">
        <v>86</v>
      </c>
      <c r="D23" s="54"/>
      <c r="E23" s="95">
        <v>20</v>
      </c>
    </row>
    <row r="24" spans="1:5" ht="15.75">
      <c r="A24" s="259" t="s">
        <v>87</v>
      </c>
      <c r="B24" s="270">
        <v>170402</v>
      </c>
      <c r="C24" s="271" t="s">
        <v>88</v>
      </c>
      <c r="D24" s="54"/>
      <c r="E24" s="95">
        <v>20</v>
      </c>
    </row>
    <row r="25" spans="1:5" ht="15.75">
      <c r="A25" s="259" t="s">
        <v>87</v>
      </c>
      <c r="B25" s="270">
        <v>170402</v>
      </c>
      <c r="C25" s="271" t="s">
        <v>89</v>
      </c>
      <c r="D25" s="54"/>
      <c r="E25" s="95">
        <v>14</v>
      </c>
    </row>
    <row r="26" spans="1:5" ht="15.75">
      <c r="A26" s="259" t="s">
        <v>85</v>
      </c>
      <c r="B26" s="270">
        <v>170402</v>
      </c>
      <c r="C26" s="271" t="s">
        <v>90</v>
      </c>
      <c r="D26" s="54"/>
      <c r="E26" s="95">
        <v>10</v>
      </c>
    </row>
    <row r="27" spans="1:5" ht="15.75">
      <c r="A27" s="259" t="s">
        <v>91</v>
      </c>
      <c r="B27" s="270">
        <v>170402</v>
      </c>
      <c r="C27" s="271" t="s">
        <v>92</v>
      </c>
      <c r="D27" s="54"/>
      <c r="E27" s="95">
        <v>20</v>
      </c>
    </row>
    <row r="28" spans="1:5" ht="15.75">
      <c r="A28" s="259" t="s">
        <v>93</v>
      </c>
      <c r="B28" s="270">
        <v>170404</v>
      </c>
      <c r="C28" s="271" t="s">
        <v>89</v>
      </c>
      <c r="D28" s="54"/>
      <c r="E28" s="95">
        <v>23</v>
      </c>
    </row>
    <row r="29" spans="1:5" ht="15.75">
      <c r="A29" s="259" t="s">
        <v>94</v>
      </c>
      <c r="B29" s="270">
        <v>170401</v>
      </c>
      <c r="C29" s="271" t="s">
        <v>95</v>
      </c>
      <c r="D29" s="54"/>
      <c r="E29" s="95">
        <v>95</v>
      </c>
    </row>
    <row r="30" spans="1:5" ht="15.75">
      <c r="A30" s="259" t="s">
        <v>94</v>
      </c>
      <c r="B30" s="270">
        <v>170401</v>
      </c>
      <c r="C30" s="271" t="s">
        <v>96</v>
      </c>
      <c r="D30" s="54"/>
      <c r="E30" s="95">
        <v>90</v>
      </c>
    </row>
    <row r="31" spans="1:5" ht="15.75">
      <c r="A31" s="259" t="s">
        <v>97</v>
      </c>
      <c r="B31" s="270">
        <v>170401</v>
      </c>
      <c r="C31" s="271" t="s">
        <v>98</v>
      </c>
      <c r="D31" s="54"/>
      <c r="E31" s="95">
        <v>50</v>
      </c>
    </row>
    <row r="32" spans="1:5" ht="15.75">
      <c r="A32" s="259" t="s">
        <v>99</v>
      </c>
      <c r="B32" s="270">
        <v>170401</v>
      </c>
      <c r="C32" s="271" t="s">
        <v>100</v>
      </c>
      <c r="D32" s="54"/>
      <c r="E32" s="95">
        <v>40</v>
      </c>
    </row>
    <row r="33" spans="1:5" ht="16.5" thickBot="1">
      <c r="A33" s="261" t="s">
        <v>94</v>
      </c>
      <c r="B33" s="272">
        <v>170401</v>
      </c>
      <c r="C33" s="273" t="s">
        <v>101</v>
      </c>
      <c r="D33" s="56"/>
      <c r="E33" s="97">
        <v>70</v>
      </c>
    </row>
    <row r="34" spans="1:5" ht="16.5" thickBot="1">
      <c r="A34" s="263"/>
      <c r="B34" s="263"/>
      <c r="C34" s="274"/>
      <c r="D34" s="275"/>
      <c r="E34" s="267"/>
    </row>
    <row r="35" spans="1:5" ht="20.25">
      <c r="A35" s="276"/>
      <c r="B35" s="69"/>
      <c r="C35" s="98" t="s">
        <v>102</v>
      </c>
      <c r="D35" s="69"/>
      <c r="E35" s="99"/>
    </row>
    <row r="36" spans="1:5" ht="15">
      <c r="A36" s="100" t="s">
        <v>103</v>
      </c>
      <c r="B36" s="277"/>
      <c r="C36"/>
      <c r="D36" s="275"/>
      <c r="E36" s="101"/>
    </row>
    <row r="37" spans="1:5" ht="15">
      <c r="A37" s="278" t="s">
        <v>104</v>
      </c>
      <c r="B37" s="279"/>
      <c r="C37" s="280"/>
      <c r="D37" s="275"/>
      <c r="E37" s="101"/>
    </row>
    <row r="38" spans="1:5" ht="15">
      <c r="A38" s="278" t="s">
        <v>105</v>
      </c>
      <c r="B38" s="279"/>
      <c r="C38" s="280"/>
      <c r="D38" s="275"/>
      <c r="E38" s="101"/>
    </row>
    <row r="39" spans="1:5" ht="15">
      <c r="A39" s="278"/>
      <c r="B39" s="279"/>
      <c r="C39" s="280"/>
      <c r="D39" s="275"/>
      <c r="E39" s="101"/>
    </row>
    <row r="40" spans="1:5" ht="15.75">
      <c r="A40" s="281" t="s">
        <v>106</v>
      </c>
      <c r="B40"/>
      <c r="C40" s="280"/>
      <c r="D40" s="275"/>
      <c r="E40" s="101"/>
    </row>
    <row r="41" spans="1:5" ht="15.75">
      <c r="A41" s="278" t="s">
        <v>107</v>
      </c>
      <c r="B41" s="279"/>
      <c r="C41" s="280"/>
      <c r="D41" s="275"/>
      <c r="E41" s="101"/>
    </row>
    <row r="42" spans="1:5" ht="15.75" thickBot="1">
      <c r="A42" s="282"/>
      <c r="B42" s="283"/>
      <c r="C42" s="102"/>
      <c r="D42" s="103"/>
      <c r="E42" s="104"/>
    </row>
    <row r="43" spans="1:5" ht="15">
      <c r="A43"/>
      <c r="B43"/>
      <c r="C43" s="280"/>
      <c r="D43" s="275"/>
      <c r="E43" s="284"/>
    </row>
    <row r="44" spans="1:5" ht="14.25">
      <c r="A44"/>
      <c r="B44"/>
      <c r="C44" s="285" t="s">
        <v>142</v>
      </c>
      <c r="D44" s="285"/>
      <c r="E44" s="284"/>
    </row>
    <row r="45" spans="1:5" ht="12.75">
      <c r="A45"/>
      <c r="B45"/>
      <c r="C45"/>
      <c r="D45"/>
      <c r="E45"/>
    </row>
    <row r="46" spans="1:5" ht="12.75">
      <c r="A46" s="175" t="s">
        <v>117</v>
      </c>
      <c r="B46"/>
      <c r="C46"/>
      <c r="D46"/>
      <c r="E46"/>
    </row>
    <row r="47" spans="1:5" ht="12.75">
      <c r="A47" s="175" t="s">
        <v>118</v>
      </c>
      <c r="B47"/>
      <c r="C47"/>
      <c r="D47"/>
      <c r="E47"/>
    </row>
  </sheetData>
  <sheetProtection selectLockedCells="1" selectUnlockedCells="1"/>
  <printOptions/>
  <pageMargins left="0.5902777777777778" right="0.5902777777777778" top="0.7875" bottom="0.78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F71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8.00390625" style="72" customWidth="1"/>
    <col min="2" max="2" width="28.25390625" style="72" customWidth="1"/>
    <col min="3" max="4" width="14.125" style="72" customWidth="1"/>
    <col min="5" max="5" width="14.75390625" style="72" customWidth="1"/>
    <col min="6" max="16384" width="9.125" style="72" customWidth="1"/>
  </cols>
  <sheetData>
    <row r="1" spans="1:5" ht="12.75">
      <c r="A1" s="73"/>
      <c r="B1" s="73"/>
      <c r="C1" s="73"/>
      <c r="D1" s="73"/>
      <c r="E1" s="73"/>
    </row>
    <row r="2" spans="1:6" ht="12.75">
      <c r="A2" s="73"/>
      <c r="B2" s="73"/>
      <c r="C2" s="74"/>
      <c r="D2" s="74" t="s">
        <v>0</v>
      </c>
      <c r="E2" s="105"/>
      <c r="F2" s="73"/>
    </row>
    <row r="3" spans="1:6" ht="12.75">
      <c r="A3" s="73"/>
      <c r="B3" s="75"/>
      <c r="C3" s="76"/>
      <c r="D3" s="76" t="s">
        <v>1</v>
      </c>
      <c r="E3" s="77"/>
      <c r="F3" s="77"/>
    </row>
    <row r="4" spans="1:6" ht="12.75">
      <c r="A4" s="73"/>
      <c r="B4" s="73"/>
      <c r="C4" s="76"/>
      <c r="D4" s="76" t="s">
        <v>2</v>
      </c>
      <c r="E4" s="76"/>
      <c r="F4" s="78"/>
    </row>
    <row r="5" spans="1:6" ht="12.75">
      <c r="A5" s="73"/>
      <c r="B5" s="73"/>
      <c r="C5" s="76"/>
      <c r="D5" s="76"/>
      <c r="E5" s="76"/>
      <c r="F5" s="79"/>
    </row>
    <row r="6" spans="1:6" ht="12.75">
      <c r="A6" s="73"/>
      <c r="B6" s="73"/>
      <c r="C6" s="76"/>
      <c r="D6" s="76" t="s">
        <v>44</v>
      </c>
      <c r="E6" s="76"/>
      <c r="F6" s="76"/>
    </row>
    <row r="7" spans="1:6" ht="12.75">
      <c r="A7" s="73"/>
      <c r="B7" s="73"/>
      <c r="C7" s="76"/>
      <c r="D7" s="76" t="s">
        <v>45</v>
      </c>
      <c r="E7" s="106"/>
      <c r="F7" s="73"/>
    </row>
    <row r="8" spans="1:5" ht="12.75">
      <c r="A8" s="107"/>
      <c r="B8" s="108"/>
      <c r="C8" s="109"/>
      <c r="D8" s="110"/>
      <c r="E8" s="111"/>
    </row>
    <row r="9" spans="1:5" ht="21">
      <c r="A9" s="112"/>
      <c r="B9" s="113" t="s">
        <v>120</v>
      </c>
      <c r="C9" s="114"/>
      <c r="D9" s="114"/>
      <c r="E9" s="115" t="s">
        <v>119</v>
      </c>
    </row>
    <row r="10" spans="1:5" ht="21">
      <c r="A10" s="116"/>
      <c r="B10" s="117"/>
      <c r="C10" s="118" t="s">
        <v>63</v>
      </c>
      <c r="D10" s="119"/>
      <c r="E10" s="120"/>
    </row>
    <row r="11" spans="1:5" ht="15">
      <c r="A11" s="121" t="s">
        <v>47</v>
      </c>
      <c r="B11" s="121" t="s">
        <v>9</v>
      </c>
      <c r="C11" s="122"/>
      <c r="D11" s="121" t="s">
        <v>108</v>
      </c>
      <c r="E11" s="123" t="s">
        <v>108</v>
      </c>
    </row>
    <row r="12" spans="1:5" ht="15">
      <c r="A12" s="124"/>
      <c r="B12" s="124"/>
      <c r="C12" s="125"/>
      <c r="D12" s="124" t="s">
        <v>21</v>
      </c>
      <c r="E12" s="126" t="s">
        <v>49</v>
      </c>
    </row>
    <row r="13" spans="1:5" ht="18.75">
      <c r="A13" s="127"/>
      <c r="B13" s="128"/>
      <c r="C13" s="129"/>
      <c r="D13" s="128"/>
      <c r="E13" s="130"/>
    </row>
    <row r="14" spans="1:5" ht="15.75">
      <c r="A14" s="147">
        <v>850</v>
      </c>
      <c r="B14" s="148" t="s">
        <v>109</v>
      </c>
      <c r="C14" s="149" t="s">
        <v>110</v>
      </c>
      <c r="D14" s="150">
        <v>119.835</v>
      </c>
      <c r="E14" s="151">
        <f>D14*1.21</f>
        <v>145.00035</v>
      </c>
    </row>
    <row r="15" spans="1:5" ht="15.75">
      <c r="A15" s="152">
        <v>851</v>
      </c>
      <c r="B15" s="153" t="s">
        <v>109</v>
      </c>
      <c r="C15" s="154" t="s">
        <v>31</v>
      </c>
      <c r="D15" s="155">
        <v>425.62</v>
      </c>
      <c r="E15" s="156">
        <f>D15*1.21</f>
        <v>515.0002</v>
      </c>
    </row>
    <row r="16" spans="1:5" ht="15">
      <c r="A16" s="131"/>
      <c r="B16" s="135"/>
      <c r="C16" s="134"/>
      <c r="D16" s="134"/>
      <c r="E16" s="131"/>
    </row>
    <row r="17" spans="1:5" ht="15">
      <c r="A17" s="131"/>
      <c r="B17" s="132"/>
      <c r="C17" s="133"/>
      <c r="D17" s="134"/>
      <c r="E17" s="131"/>
    </row>
    <row r="18" spans="1:5" ht="15">
      <c r="A18" s="131"/>
      <c r="B18" s="135"/>
      <c r="C18" s="134"/>
      <c r="D18" s="134"/>
      <c r="E18" s="131"/>
    </row>
    <row r="19" spans="1:5" ht="15">
      <c r="A19" s="131"/>
      <c r="B19" s="132" t="s">
        <v>111</v>
      </c>
      <c r="C19" s="133">
        <v>44627</v>
      </c>
      <c r="D19" s="134"/>
      <c r="E19" s="131"/>
    </row>
    <row r="20" spans="1:5" ht="12.75">
      <c r="A20" s="157"/>
      <c r="B20" s="157"/>
      <c r="C20" s="158"/>
      <c r="D20" s="159"/>
      <c r="E20" s="160"/>
    </row>
    <row r="21" spans="1:5" ht="12.75">
      <c r="A21" s="136"/>
      <c r="B21" s="136"/>
      <c r="C21" s="109"/>
      <c r="D21" s="110"/>
      <c r="E21" s="111"/>
    </row>
    <row r="22" spans="1:5" ht="12.75">
      <c r="A22" s="137"/>
      <c r="B22" s="138"/>
      <c r="C22" s="138"/>
      <c r="D22" s="138"/>
      <c r="E22" s="138"/>
    </row>
    <row r="23" spans="1:5" ht="12.75">
      <c r="A23" s="137"/>
      <c r="B23" s="138"/>
      <c r="C23" s="138"/>
      <c r="D23" s="138"/>
      <c r="E23" s="138"/>
    </row>
    <row r="24" ht="12.75">
      <c r="A24" s="80"/>
    </row>
    <row r="25" ht="12.75">
      <c r="A25" s="80"/>
    </row>
    <row r="26" ht="12.75">
      <c r="A26" s="80"/>
    </row>
    <row r="27" ht="12.75">
      <c r="A27" s="80"/>
    </row>
    <row r="28" ht="12.75">
      <c r="A28" s="80"/>
    </row>
    <row r="29" ht="12.75">
      <c r="A29" s="80"/>
    </row>
    <row r="30" ht="12.75">
      <c r="A30" s="80"/>
    </row>
    <row r="31" ht="12.75">
      <c r="A31" s="80"/>
    </row>
    <row r="32" ht="12.75">
      <c r="A32" s="80"/>
    </row>
    <row r="33" ht="12.75">
      <c r="A33" s="80"/>
    </row>
    <row r="34" ht="12.75">
      <c r="A34" s="80"/>
    </row>
    <row r="35" ht="12.75">
      <c r="A35" s="80"/>
    </row>
    <row r="36" ht="12.75">
      <c r="A36" s="80"/>
    </row>
    <row r="37" ht="12.75">
      <c r="A37" s="80"/>
    </row>
    <row r="38" ht="12.75">
      <c r="A38" s="80"/>
    </row>
    <row r="39" ht="12.75">
      <c r="A39" s="80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8" ht="12.75">
      <c r="A48" s="80"/>
    </row>
    <row r="49" ht="12.75">
      <c r="A49" s="80"/>
    </row>
    <row r="50" ht="12.75">
      <c r="A50" s="80"/>
    </row>
    <row r="51" ht="12.75">
      <c r="A51" s="80"/>
    </row>
    <row r="52" ht="12.75">
      <c r="A52" s="80"/>
    </row>
    <row r="53" ht="12.75">
      <c r="A53" s="80"/>
    </row>
    <row r="54" ht="12.75">
      <c r="A54" s="80"/>
    </row>
    <row r="55" ht="12.75">
      <c r="A55" s="80"/>
    </row>
    <row r="56" ht="12.75">
      <c r="A56" s="80"/>
    </row>
    <row r="57" ht="12.75">
      <c r="A57" s="80"/>
    </row>
    <row r="58" ht="12.75">
      <c r="A58" s="80"/>
    </row>
    <row r="59" ht="12.75">
      <c r="A59" s="80"/>
    </row>
    <row r="60" ht="12.75">
      <c r="A60" s="80"/>
    </row>
    <row r="61" ht="12.75">
      <c r="A61" s="80"/>
    </row>
    <row r="62" ht="12.75">
      <c r="A62" s="80"/>
    </row>
    <row r="63" ht="12.75">
      <c r="A63" s="80"/>
    </row>
    <row r="64" ht="12.75">
      <c r="A64" s="80"/>
    </row>
    <row r="65" ht="12.75">
      <c r="A65" s="80"/>
    </row>
    <row r="66" ht="12.75">
      <c r="A66" s="80"/>
    </row>
    <row r="67" ht="12.75">
      <c r="A67" s="80"/>
    </row>
    <row r="68" ht="12.75">
      <c r="A68" s="80"/>
    </row>
    <row r="69" ht="12.75">
      <c r="A69" s="80"/>
    </row>
    <row r="70" ht="12.75">
      <c r="A70" s="80"/>
    </row>
    <row r="71" ht="12.75">
      <c r="A71" s="8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B</cp:lastModifiedBy>
  <cp:lastPrinted>2023-04-26T08:09:23Z</cp:lastPrinted>
  <dcterms:modified xsi:type="dcterms:W3CDTF">2024-04-10T05:15:11Z</dcterms:modified>
  <cp:category/>
  <cp:version/>
  <cp:contentType/>
  <cp:contentStatus/>
</cp:coreProperties>
</file>