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9765" activeTab="0"/>
  </bookViews>
  <sheets>
    <sheet name="ODR uhlí" sheetId="1" r:id="rId1"/>
    <sheet name="ODR štěrk" sheetId="2" r:id="rId2"/>
    <sheet name="ODR šrot" sheetId="3" r:id="rId3"/>
    <sheet name="ODR Pb" sheetId="4" r:id="rId4"/>
    <sheet name="List1" sheetId="5" r:id="rId5"/>
  </sheets>
  <definedNames/>
  <calcPr calcMode="manual" fullCalcOnLoad="1"/>
</workbook>
</file>

<file path=xl/sharedStrings.xml><?xml version="1.0" encoding="utf-8"?>
<sst xmlns="http://schemas.openxmlformats.org/spreadsheetml/2006/main" count="199" uniqueCount="149">
  <si>
    <t>Nom.</t>
  </si>
  <si>
    <t>Název zboží</t>
  </si>
  <si>
    <t>bez DPH</t>
  </si>
  <si>
    <t>Provozovna a poštovní spojení :</t>
  </si>
  <si>
    <t>Mlýnská 122</t>
  </si>
  <si>
    <t>742 42 Šenov u Nového Jičína</t>
  </si>
  <si>
    <t>IČ : 25390554</t>
  </si>
  <si>
    <t>DIČ: CZ25390554</t>
  </si>
  <si>
    <t>cena za 1 t</t>
  </si>
  <si>
    <t>v Šenově u Nového Jičína</t>
  </si>
  <si>
    <r>
      <t>vč. DPH 21</t>
    </r>
    <r>
      <rPr>
        <b/>
        <sz val="11"/>
        <rFont val="Arial"/>
        <family val="2"/>
      </rPr>
      <t>%</t>
    </r>
  </si>
  <si>
    <t>ODRY</t>
  </si>
  <si>
    <t xml:space="preserve">písek omítkový </t>
  </si>
  <si>
    <t>štěrk 0 - 4 mm</t>
  </si>
  <si>
    <t>štěrk 0 - 22 mm</t>
  </si>
  <si>
    <t>IČ</t>
  </si>
  <si>
    <t>DIČ</t>
  </si>
  <si>
    <t>CZ25390554</t>
  </si>
  <si>
    <t>Čís.</t>
  </si>
  <si>
    <t>Helios</t>
  </si>
  <si>
    <t>zrnění</t>
  </si>
  <si>
    <t>výhřevnost</t>
  </si>
  <si>
    <t>cena</t>
  </si>
  <si>
    <t xml:space="preserve">                     DPP</t>
  </si>
  <si>
    <t>cena 1 t / ks</t>
  </si>
  <si>
    <t>řada</t>
  </si>
  <si>
    <t>mm</t>
  </si>
  <si>
    <t>prům.MJ/kg</t>
  </si>
  <si>
    <t>bez daní</t>
  </si>
  <si>
    <t>GJ</t>
  </si>
  <si>
    <t>GJx8,50</t>
  </si>
  <si>
    <t>vč. DPH+DPP</t>
  </si>
  <si>
    <t xml:space="preserve">                                ČERNÉ UHLÍ kód nomenklatury 2701</t>
  </si>
  <si>
    <t>DPH 21%</t>
  </si>
  <si>
    <t xml:space="preserve">                                   HNĚDÉ UHLÍ kód nomenklatury 2702</t>
  </si>
  <si>
    <t>20 - 40</t>
  </si>
  <si>
    <t>18,39</t>
  </si>
  <si>
    <t>10 kg</t>
  </si>
  <si>
    <t xml:space="preserve">                                         KOKS kód nomenklatury 2704</t>
  </si>
  <si>
    <t>x</t>
  </si>
  <si>
    <t>1 ks</t>
  </si>
  <si>
    <r>
      <t xml:space="preserve"> </t>
    </r>
    <r>
      <rPr>
        <b/>
        <sz val="12"/>
        <rFont val="Calibri"/>
        <family val="2"/>
      </rPr>
      <t xml:space="preserve">                                   DŘÍVÍ PALIVOVÉ</t>
    </r>
  </si>
  <si>
    <t xml:space="preserve">                                         PYTLOVANÁ PALIVA - 25 kg</t>
  </si>
  <si>
    <t xml:space="preserve">ETP                              PL                  </t>
  </si>
  <si>
    <t xml:space="preserve">        sklad Odry</t>
  </si>
  <si>
    <t>8 - 20</t>
  </si>
  <si>
    <t>17,6</t>
  </si>
  <si>
    <t>40 - 80</t>
  </si>
  <si>
    <t xml:space="preserve">                                 Ceny zahrnují daň z pevných paliv dle Zákona č. 261 / 2007 Sb.</t>
  </si>
  <si>
    <t>28,0</t>
  </si>
  <si>
    <t>10 - 25</t>
  </si>
  <si>
    <t>ŽELEZNÝ ŠROT</t>
  </si>
  <si>
    <t>Dr 27</t>
  </si>
  <si>
    <t xml:space="preserve">lehký odpad </t>
  </si>
  <si>
    <t>do 6 mm neznečištěný</t>
  </si>
  <si>
    <t>Dr 16</t>
  </si>
  <si>
    <t xml:space="preserve">těžký odpad </t>
  </si>
  <si>
    <r>
      <t xml:space="preserve">nad 6 mm </t>
    </r>
    <r>
      <rPr>
        <sz val="11"/>
        <rFont val="Calibri"/>
        <family val="2"/>
      </rPr>
      <t>(kusy do 1500x3500x800mm)</t>
    </r>
  </si>
  <si>
    <t>Dr 12</t>
  </si>
  <si>
    <r>
      <t xml:space="preserve">nad 6 mm </t>
    </r>
    <r>
      <rPr>
        <sz val="11"/>
        <rFont val="Calibri"/>
        <family val="2"/>
      </rPr>
      <t>(max. 1500x500x500 mm)</t>
    </r>
  </si>
  <si>
    <t>Dr 06</t>
  </si>
  <si>
    <t>litina upravená</t>
  </si>
  <si>
    <t>Dr 52</t>
  </si>
  <si>
    <t xml:space="preserve">špony </t>
  </si>
  <si>
    <t>Dr 28</t>
  </si>
  <si>
    <t xml:space="preserve">pozink, smalt , </t>
  </si>
  <si>
    <t>Ner</t>
  </si>
  <si>
    <t>Nerez nemagnetická</t>
  </si>
  <si>
    <t>Pb</t>
  </si>
  <si>
    <t xml:space="preserve">Kusy, ostatní </t>
  </si>
  <si>
    <t>Al</t>
  </si>
  <si>
    <t>Elektrovodný nový</t>
  </si>
  <si>
    <t>AL</t>
  </si>
  <si>
    <t>Elektrovodný starý, oxidy</t>
  </si>
  <si>
    <t>Plech,litý bez Fe</t>
  </si>
  <si>
    <t>s Fe do 2%</t>
  </si>
  <si>
    <t>AL, Cu</t>
  </si>
  <si>
    <t>Chladiče</t>
  </si>
  <si>
    <t>Zn</t>
  </si>
  <si>
    <t>Cu</t>
  </si>
  <si>
    <t>Nová elektrovodná - dráty, kusová</t>
  </si>
  <si>
    <t>Stará  (plechy a staré kusy, starý  a zelený drát)</t>
  </si>
  <si>
    <t>Ms</t>
  </si>
  <si>
    <t>Slitiny Cu bronz a mosaz</t>
  </si>
  <si>
    <t>Cu, Ms</t>
  </si>
  <si>
    <t>Chladiče bez Fe, vrchy od chladičů</t>
  </si>
  <si>
    <t>Vlasová, opředená, věnce, karmy, pocín</t>
  </si>
  <si>
    <t xml:space="preserve">       V této provozovně je přísně zakázáno provádět výkup chladniček a mrazniček obsahující</t>
  </si>
  <si>
    <t xml:space="preserve">kompresory,  dále pak motory a strojní zařízení s obsahem olejů a maziv. Nejsou vykupovány </t>
  </si>
  <si>
    <t>ani nádoby od dehtu,asfaltu a kyselin uzavřené tlakové nádoby.</t>
  </si>
  <si>
    <t>cena za 1 kg</t>
  </si>
  <si>
    <t>cena za 1 ks</t>
  </si>
  <si>
    <t>Pb láhev</t>
  </si>
  <si>
    <t>2 kg</t>
  </si>
  <si>
    <t>40-100</t>
  </si>
  <si>
    <r>
      <t xml:space="preserve">černý hrášek           </t>
    </r>
    <r>
      <rPr>
        <b/>
        <sz val="8"/>
        <color indexed="8"/>
        <rFont val="Calibri"/>
        <family val="2"/>
      </rPr>
      <t>PL</t>
    </r>
  </si>
  <si>
    <r>
      <t xml:space="preserve">Hnědý ořech 2       </t>
    </r>
    <r>
      <rPr>
        <b/>
        <sz val="8"/>
        <color indexed="8"/>
        <rFont val="Calibri"/>
        <family val="2"/>
      </rPr>
      <t>CZ-SD</t>
    </r>
  </si>
  <si>
    <t>sklad Odry</t>
  </si>
  <si>
    <t xml:space="preserve">  Sídlo : Mlýnská 122, 742 42 Šenov u Nového Jičína</t>
  </si>
  <si>
    <t>5-25</t>
  </si>
  <si>
    <t>kostka                   CZ-SE</t>
  </si>
  <si>
    <t>ořech 1                 CZ-SE</t>
  </si>
  <si>
    <t>ořech 2                 CZ-SD</t>
  </si>
  <si>
    <t>prach briketový       D</t>
  </si>
  <si>
    <t xml:space="preserve">                U P O Z O R N É N Í</t>
  </si>
  <si>
    <r>
      <t xml:space="preserve">Vykupujme železný a neželezný šrot bez jakýchkoliv  nečistot </t>
    </r>
    <r>
      <rPr>
        <b/>
        <sz val="9"/>
        <rFont val="Arial"/>
        <family val="2"/>
      </rPr>
      <t>(beton, plast, guma.. )</t>
    </r>
  </si>
  <si>
    <r>
      <t xml:space="preserve">Dle ČSN 420030 jsou z dodávky odečítány  nečistoty a to do výše </t>
    </r>
    <r>
      <rPr>
        <b/>
        <sz val="12"/>
        <rFont val="Arial"/>
        <family val="2"/>
      </rPr>
      <t>5%</t>
    </r>
    <r>
      <rPr>
        <b/>
        <sz val="10"/>
        <rFont val="Arial"/>
        <family val="2"/>
      </rPr>
      <t xml:space="preserve"> její celkové hmotnosti</t>
    </r>
  </si>
  <si>
    <t>4020/5</t>
  </si>
  <si>
    <r>
      <t xml:space="preserve">ořech 2          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          PL</t>
    </r>
    <r>
      <rPr>
        <b/>
        <sz val="7"/>
        <color indexed="8"/>
        <rFont val="Calibri"/>
        <family val="2"/>
      </rPr>
      <t xml:space="preserve"> </t>
    </r>
  </si>
  <si>
    <t>71 - 110</t>
  </si>
  <si>
    <t>19</t>
  </si>
  <si>
    <t>Prodávající si vyhrazuje právo změny cen.</t>
  </si>
  <si>
    <t>Platné ceny jsou potvrzeny kupujícímu v okamžiku potvrzení objednávky nebo při nákupu</t>
  </si>
  <si>
    <t>19,9</t>
  </si>
  <si>
    <t>20,2</t>
  </si>
  <si>
    <t>18-40</t>
  </si>
  <si>
    <t>01/22</t>
  </si>
  <si>
    <t xml:space="preserve">            Ceník zboží platný od 10.3.2022</t>
  </si>
  <si>
    <t>hrášek                        PL</t>
  </si>
  <si>
    <t>7779-2023</t>
  </si>
  <si>
    <t>20,15</t>
  </si>
  <si>
    <t>0  -  20</t>
  </si>
  <si>
    <t>brikety 2´´ REK          D</t>
  </si>
  <si>
    <t>40 - 60</t>
  </si>
  <si>
    <t>19,0</t>
  </si>
  <si>
    <t xml:space="preserve">       Platné ceny jsou potvrzeny kupujícímu v okamžiku potvrzení objednávky nebo při nákupu</t>
  </si>
  <si>
    <t>5004-EX</t>
  </si>
  <si>
    <t>balené brikety</t>
  </si>
  <si>
    <t>2163-1</t>
  </si>
  <si>
    <t>30 - 80</t>
  </si>
  <si>
    <t>Brikety dřevěné</t>
  </si>
  <si>
    <t xml:space="preserve">Peletky </t>
  </si>
  <si>
    <t>2167-1</t>
  </si>
  <si>
    <t xml:space="preserve">kostka                        PL                          </t>
  </si>
  <si>
    <t>2169-1</t>
  </si>
  <si>
    <t>BRIKETY MIX               D</t>
  </si>
  <si>
    <t>40 - 110</t>
  </si>
  <si>
    <t>brikety 7´ ZLOMKY    D</t>
  </si>
  <si>
    <t xml:space="preserve">Šenov u Nového Jičína  : </t>
  </si>
  <si>
    <t>Ceník zboží platný od 10.3.2023</t>
  </si>
  <si>
    <t>01/24</t>
  </si>
  <si>
    <t>Šenov u Nového Jičína  :  4.3.2024</t>
  </si>
  <si>
    <t>Výkupní ceny od 10.3.2024</t>
  </si>
  <si>
    <t>1/24</t>
  </si>
  <si>
    <t>BAREVNÉ KOVY  pozastaven výkup</t>
  </si>
  <si>
    <t>v Šenově u Nového Jičína 4.3.2024</t>
  </si>
  <si>
    <t>Ceník platný od 11.4.2024</t>
  </si>
  <si>
    <t>4/24</t>
  </si>
  <si>
    <t>20,36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</si>
</sst>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[$-405]d\.\ mmmm\ yyyy"/>
    <numFmt numFmtId="168" formatCode="0.0000"/>
    <numFmt numFmtId="169" formatCode="#,##0\ &quot;Kč&quot;"/>
    <numFmt numFmtId="170" formatCode="0.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72">
    <font>
      <sz val="10"/>
      <name val="Arial CE"/>
      <family val="0"/>
    </font>
    <font>
      <sz val="8"/>
      <name val="Arial CE"/>
      <family val="0"/>
    </font>
    <font>
      <b/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u val="single"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i/>
      <sz val="11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sz val="10"/>
      <color indexed="10"/>
      <name val="Arial CE"/>
      <family val="0"/>
    </font>
    <font>
      <i/>
      <sz val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51"/>
      <name val="Calibri"/>
      <family val="2"/>
    </font>
    <font>
      <b/>
      <sz val="8"/>
      <color indexed="10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4" borderId="0" applyNumberFormat="0" applyBorder="0" applyAlignment="0" applyProtection="0"/>
    <xf numFmtId="0" fontId="24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52">
      <alignment/>
      <protection/>
    </xf>
    <xf numFmtId="0" fontId="15" fillId="0" borderId="11" xfId="52" applyFont="1" applyBorder="1">
      <alignment/>
      <protection/>
    </xf>
    <xf numFmtId="0" fontId="5" fillId="0" borderId="11" xfId="52" applyFont="1" applyBorder="1">
      <alignment/>
      <protection/>
    </xf>
    <xf numFmtId="49" fontId="15" fillId="0" borderId="12" xfId="52" applyNumberFormat="1" applyFont="1" applyBorder="1" applyAlignment="1">
      <alignment horizontal="center"/>
      <protection/>
    </xf>
    <xf numFmtId="0" fontId="5" fillId="17" borderId="11" xfId="52" applyFont="1" applyFill="1" applyBorder="1">
      <alignment/>
      <protection/>
    </xf>
    <xf numFmtId="0" fontId="5" fillId="17" borderId="13" xfId="52" applyFont="1" applyFill="1" applyBorder="1">
      <alignment/>
      <protection/>
    </xf>
    <xf numFmtId="0" fontId="7" fillId="0" borderId="14" xfId="52" applyFont="1" applyBorder="1" applyAlignment="1">
      <alignment horizontal="center"/>
      <protection/>
    </xf>
    <xf numFmtId="0" fontId="7" fillId="17" borderId="14" xfId="52" applyFont="1" applyFill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17" borderId="15" xfId="52" applyFont="1" applyFill="1" applyBorder="1" applyAlignment="1">
      <alignment horizontal="center"/>
      <protection/>
    </xf>
    <xf numFmtId="0" fontId="17" fillId="0" borderId="11" xfId="52" applyFont="1" applyBorder="1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/>
      <protection/>
    </xf>
    <xf numFmtId="0" fontId="7" fillId="0" borderId="16" xfId="52" applyFont="1" applyBorder="1" applyAlignment="1">
      <alignment horizontal="left"/>
      <protection/>
    </xf>
    <xf numFmtId="0" fontId="7" fillId="0" borderId="17" xfId="52" applyFont="1" applyBorder="1" applyAlignment="1">
      <alignment horizontal="left"/>
      <protection/>
    </xf>
    <xf numFmtId="0" fontId="8" fillId="0" borderId="17" xfId="52" applyFont="1" applyBorder="1" applyAlignment="1">
      <alignment horizontal="center"/>
      <protection/>
    </xf>
    <xf numFmtId="0" fontId="20" fillId="0" borderId="0" xfId="51">
      <alignment/>
      <protection/>
    </xf>
    <xf numFmtId="0" fontId="6" fillId="19" borderId="11" xfId="53" applyFont="1" applyFill="1" applyBorder="1" applyAlignment="1">
      <alignment horizontal="center"/>
      <protection/>
    </xf>
    <xf numFmtId="0" fontId="7" fillId="19" borderId="11" xfId="53" applyFont="1" applyFill="1" applyBorder="1" applyAlignment="1">
      <alignment horizontal="center"/>
      <protection/>
    </xf>
    <xf numFmtId="0" fontId="7" fillId="19" borderId="13" xfId="53" applyFont="1" applyFill="1" applyBorder="1" applyAlignment="1">
      <alignment horizontal="center"/>
      <protection/>
    </xf>
    <xf numFmtId="0" fontId="6" fillId="19" borderId="11" xfId="53" applyFont="1" applyFill="1" applyBorder="1" applyAlignment="1">
      <alignment horizontal="left"/>
      <protection/>
    </xf>
    <xf numFmtId="0" fontId="51" fillId="19" borderId="11" xfId="53" applyFont="1" applyFill="1" applyBorder="1" applyAlignment="1">
      <alignment horizontal="center"/>
      <protection/>
    </xf>
    <xf numFmtId="0" fontId="6" fillId="19" borderId="18" xfId="53" applyFont="1" applyFill="1" applyBorder="1" applyAlignment="1">
      <alignment horizontal="center"/>
      <protection/>
    </xf>
    <xf numFmtId="2" fontId="6" fillId="19" borderId="11" xfId="53" applyNumberFormat="1" applyFont="1" applyFill="1" applyBorder="1" applyAlignment="1">
      <alignment horizontal="center"/>
      <protection/>
    </xf>
    <xf numFmtId="0" fontId="20" fillId="0" borderId="0" xfId="46" applyBorder="1">
      <alignment/>
      <protection/>
    </xf>
    <xf numFmtId="0" fontId="20" fillId="0" borderId="0" xfId="46">
      <alignment/>
      <protection/>
    </xf>
    <xf numFmtId="0" fontId="10" fillId="0" borderId="0" xfId="46" applyFont="1" applyBorder="1">
      <alignment/>
      <protection/>
    </xf>
    <xf numFmtId="0" fontId="11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0" fillId="0" borderId="0" xfId="46" applyFont="1" applyBorder="1">
      <alignment/>
      <protection/>
    </xf>
    <xf numFmtId="0" fontId="12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left"/>
      <protection/>
    </xf>
    <xf numFmtId="0" fontId="14" fillId="0" borderId="0" xfId="46" applyFont="1" applyBorder="1" applyAlignment="1">
      <alignment horizontal="center"/>
      <protection/>
    </xf>
    <xf numFmtId="0" fontId="42" fillId="17" borderId="19" xfId="53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5" fillId="19" borderId="2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15" fillId="19" borderId="10" xfId="0" applyFont="1" applyFill="1" applyBorder="1" applyAlignment="1">
      <alignment horizontal="left"/>
    </xf>
    <xf numFmtId="0" fontId="7" fillId="19" borderId="21" xfId="0" applyFont="1" applyFill="1" applyBorder="1" applyAlignment="1">
      <alignment horizontal="center"/>
    </xf>
    <xf numFmtId="0" fontId="5" fillId="19" borderId="22" xfId="0" applyFont="1" applyFill="1" applyBorder="1" applyAlignment="1">
      <alignment horizontal="center"/>
    </xf>
    <xf numFmtId="0" fontId="5" fillId="19" borderId="23" xfId="0" applyFont="1" applyFill="1" applyBorder="1" applyAlignment="1">
      <alignment horizontal="center"/>
    </xf>
    <xf numFmtId="0" fontId="9" fillId="19" borderId="23" xfId="0" applyFont="1" applyFill="1" applyBorder="1" applyAlignment="1">
      <alignment horizontal="center"/>
    </xf>
    <xf numFmtId="0" fontId="7" fillId="19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0" fillId="0" borderId="25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67" fillId="0" borderId="0" xfId="46" applyFont="1" applyBorder="1">
      <alignment/>
      <protection/>
    </xf>
    <xf numFmtId="0" fontId="68" fillId="0" borderId="0" xfId="46" applyFont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0" fontId="40" fillId="0" borderId="0" xfId="46" applyFont="1" applyFill="1" applyBorder="1" applyAlignment="1">
      <alignment horizontal="left"/>
      <protection/>
    </xf>
    <xf numFmtId="14" fontId="11" fillId="0" borderId="0" xfId="46" applyNumberFormat="1" applyFont="1" applyFill="1" applyBorder="1" applyAlignment="1">
      <alignment horizontal="center"/>
      <protection/>
    </xf>
    <xf numFmtId="14" fontId="41" fillId="0" borderId="0" xfId="46" applyNumberFormat="1" applyFont="1" applyFill="1" applyBorder="1" applyAlignment="1">
      <alignment horizontal="center"/>
      <protection/>
    </xf>
    <xf numFmtId="14" fontId="40" fillId="0" borderId="0" xfId="46" applyNumberFormat="1" applyFont="1" applyFill="1" applyBorder="1" applyAlignment="1">
      <alignment horizontal="center"/>
      <protection/>
    </xf>
    <xf numFmtId="0" fontId="5" fillId="0" borderId="18" xfId="46" applyFont="1" applyBorder="1" applyAlignment="1">
      <alignment horizontal="center"/>
      <protection/>
    </xf>
    <xf numFmtId="0" fontId="15" fillId="0" borderId="11" xfId="46" applyFont="1" applyBorder="1">
      <alignment/>
      <protection/>
    </xf>
    <xf numFmtId="0" fontId="5" fillId="0" borderId="11" xfId="46" applyFont="1" applyBorder="1">
      <alignment/>
      <protection/>
    </xf>
    <xf numFmtId="49" fontId="15" fillId="0" borderId="13" xfId="46" applyNumberFormat="1" applyFont="1" applyBorder="1" applyAlignment="1">
      <alignment horizontal="right"/>
      <protection/>
    </xf>
    <xf numFmtId="0" fontId="5" fillId="19" borderId="18" xfId="46" applyFont="1" applyFill="1" applyBorder="1" applyAlignment="1">
      <alignment horizontal="center"/>
      <protection/>
    </xf>
    <xf numFmtId="0" fontId="16" fillId="19" borderId="11" xfId="46" applyFont="1" applyFill="1" applyBorder="1">
      <alignment/>
      <protection/>
    </xf>
    <xf numFmtId="0" fontId="9" fillId="19" borderId="12" xfId="46" applyFont="1" applyFill="1" applyBorder="1" applyAlignment="1">
      <alignment horizontal="center"/>
      <protection/>
    </xf>
    <xf numFmtId="0" fontId="5" fillId="19" borderId="11" xfId="46" applyFont="1" applyFill="1" applyBorder="1">
      <alignment/>
      <protection/>
    </xf>
    <xf numFmtId="0" fontId="5" fillId="19" borderId="13" xfId="46" applyFont="1" applyFill="1" applyBorder="1">
      <alignment/>
      <protection/>
    </xf>
    <xf numFmtId="0" fontId="7" fillId="0" borderId="14" xfId="46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0" fontId="7" fillId="17" borderId="14" xfId="46" applyFont="1" applyFill="1" applyBorder="1" applyAlignment="1">
      <alignment horizontal="center"/>
      <protection/>
    </xf>
    <xf numFmtId="0" fontId="7" fillId="0" borderId="15" xfId="46" applyFont="1" applyBorder="1" applyAlignment="1">
      <alignment horizontal="center"/>
      <protection/>
    </xf>
    <xf numFmtId="0" fontId="7" fillId="0" borderId="23" xfId="46" applyFont="1" applyBorder="1" applyAlignment="1">
      <alignment horizontal="center"/>
      <protection/>
    </xf>
    <xf numFmtId="0" fontId="7" fillId="17" borderId="15" xfId="46" applyFont="1" applyFill="1" applyBorder="1" applyAlignment="1">
      <alignment horizontal="center"/>
      <protection/>
    </xf>
    <xf numFmtId="0" fontId="17" fillId="0" borderId="18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8" fillId="0" borderId="11" xfId="46" applyFont="1" applyBorder="1" applyAlignment="1">
      <alignment horizontal="center"/>
      <protection/>
    </xf>
    <xf numFmtId="0" fontId="17" fillId="0" borderId="13" xfId="46" applyFont="1" applyBorder="1" applyAlignment="1">
      <alignment horizontal="center"/>
      <protection/>
    </xf>
    <xf numFmtId="0" fontId="20" fillId="0" borderId="0" xfId="46" applyFill="1" applyBorder="1">
      <alignment/>
      <protection/>
    </xf>
    <xf numFmtId="0" fontId="11" fillId="0" borderId="0" xfId="46" applyFont="1" applyBorder="1" applyAlignment="1">
      <alignment horizontal="left"/>
      <protection/>
    </xf>
    <xf numFmtId="14" fontId="19" fillId="0" borderId="0" xfId="46" applyNumberFormat="1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0" fontId="20" fillId="0" borderId="0" xfId="46" applyAlignment="1">
      <alignment horizontal="center"/>
      <protection/>
    </xf>
    <xf numFmtId="0" fontId="51" fillId="24" borderId="18" xfId="53" applyFont="1" applyFill="1" applyBorder="1">
      <alignment/>
      <protection/>
    </xf>
    <xf numFmtId="0" fontId="52" fillId="24" borderId="13" xfId="53" applyFont="1" applyFill="1" applyBorder="1">
      <alignment/>
      <protection/>
    </xf>
    <xf numFmtId="0" fontId="20" fillId="0" borderId="0" xfId="53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53" applyFont="1">
      <alignment/>
      <protection/>
    </xf>
    <xf numFmtId="0" fontId="48" fillId="0" borderId="0" xfId="53" applyFont="1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6" fillId="19" borderId="18" xfId="46" applyFont="1" applyFill="1" applyBorder="1" applyAlignment="1">
      <alignment horizontal="center"/>
      <protection/>
    </xf>
    <xf numFmtId="0" fontId="6" fillId="19" borderId="11" xfId="46" applyFont="1" applyFill="1" applyBorder="1" applyAlignment="1">
      <alignment horizontal="center"/>
      <protection/>
    </xf>
    <xf numFmtId="0" fontId="6" fillId="19" borderId="11" xfId="46" applyFont="1" applyFill="1" applyBorder="1" applyAlignment="1">
      <alignment horizontal="left"/>
      <protection/>
    </xf>
    <xf numFmtId="0" fontId="60" fillId="19" borderId="11" xfId="46" applyFont="1" applyFill="1" applyBorder="1" applyAlignment="1">
      <alignment horizontal="center"/>
      <protection/>
    </xf>
    <xf numFmtId="0" fontId="50" fillId="19" borderId="11" xfId="46" applyFont="1" applyFill="1" applyBorder="1" applyAlignment="1">
      <alignment horizontal="center"/>
      <protection/>
    </xf>
    <xf numFmtId="0" fontId="7" fillId="19" borderId="13" xfId="46" applyFont="1" applyFill="1" applyBorder="1" applyAlignment="1">
      <alignment horizontal="center"/>
      <protection/>
    </xf>
    <xf numFmtId="0" fontId="20" fillId="0" borderId="18" xfId="52" applyBorder="1">
      <alignment/>
      <protection/>
    </xf>
    <xf numFmtId="0" fontId="5" fillId="17" borderId="22" xfId="0" applyFont="1" applyFill="1" applyBorder="1" applyAlignment="1">
      <alignment horizontal="center"/>
    </xf>
    <xf numFmtId="0" fontId="42" fillId="17" borderId="27" xfId="53" applyFont="1" applyFill="1" applyBorder="1" applyAlignment="1">
      <alignment horizontal="center"/>
      <protection/>
    </xf>
    <xf numFmtId="169" fontId="6" fillId="17" borderId="16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169" fontId="6" fillId="17" borderId="28" xfId="0" applyNumberFormat="1" applyFont="1" applyFill="1" applyBorder="1" applyAlignment="1">
      <alignment horizontal="center"/>
    </xf>
    <xf numFmtId="0" fontId="5" fillId="0" borderId="11" xfId="52" applyFont="1" applyBorder="1" applyAlignment="1">
      <alignment horizontal="center"/>
      <protection/>
    </xf>
    <xf numFmtId="0" fontId="42" fillId="17" borderId="18" xfId="53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/>
      <protection/>
    </xf>
    <xf numFmtId="0" fontId="8" fillId="0" borderId="12" xfId="52" applyFont="1" applyBorder="1" applyAlignment="1">
      <alignment horizontal="center"/>
      <protection/>
    </xf>
    <xf numFmtId="169" fontId="6" fillId="17" borderId="12" xfId="0" applyNumberFormat="1" applyFont="1" applyFill="1" applyBorder="1" applyAlignment="1">
      <alignment horizontal="center"/>
    </xf>
    <xf numFmtId="0" fontId="5" fillId="17" borderId="11" xfId="52" applyFont="1" applyFill="1" applyBorder="1" applyAlignment="1">
      <alignment horizontal="center"/>
      <protection/>
    </xf>
    <xf numFmtId="0" fontId="9" fillId="17" borderId="11" xfId="52" applyFont="1" applyFill="1" applyBorder="1" applyAlignment="1">
      <alignment horizontal="center"/>
      <protection/>
    </xf>
    <xf numFmtId="0" fontId="42" fillId="25" borderId="29" xfId="53" applyFont="1" applyFill="1" applyBorder="1" applyAlignment="1">
      <alignment horizontal="center"/>
      <protection/>
    </xf>
    <xf numFmtId="4" fontId="57" fillId="25" borderId="30" xfId="53" applyNumberFormat="1" applyFont="1" applyFill="1" applyBorder="1" applyAlignment="1">
      <alignment horizontal="center"/>
      <protection/>
    </xf>
    <xf numFmtId="2" fontId="6" fillId="25" borderId="31" xfId="0" applyNumberFormat="1" applyFont="1" applyFill="1" applyBorder="1" applyAlignment="1">
      <alignment horizontal="center"/>
    </xf>
    <xf numFmtId="2" fontId="6" fillId="25" borderId="32" xfId="0" applyNumberFormat="1" applyFont="1" applyFill="1" applyBorder="1" applyAlignment="1">
      <alignment horizontal="center"/>
    </xf>
    <xf numFmtId="2" fontId="6" fillId="25" borderId="33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42" fillId="25" borderId="37" xfId="53" applyFont="1" applyFill="1" applyBorder="1" applyAlignment="1">
      <alignment horizontal="center"/>
      <protection/>
    </xf>
    <xf numFmtId="0" fontId="42" fillId="25" borderId="38" xfId="53" applyFont="1" applyFill="1" applyBorder="1" applyAlignment="1">
      <alignment horizontal="center"/>
      <protection/>
    </xf>
    <xf numFmtId="4" fontId="57" fillId="25" borderId="38" xfId="53" applyNumberFormat="1" applyFont="1" applyFill="1" applyBorder="1" applyAlignment="1">
      <alignment horizontal="center"/>
      <protection/>
    </xf>
    <xf numFmtId="0" fontId="7" fillId="0" borderId="39" xfId="46" applyFont="1" applyFill="1" applyBorder="1" applyAlignment="1">
      <alignment horizontal="center"/>
      <protection/>
    </xf>
    <xf numFmtId="0" fontId="7" fillId="0" borderId="40" xfId="46" applyFont="1" applyBorder="1" applyAlignment="1">
      <alignment horizontal="left"/>
      <protection/>
    </xf>
    <xf numFmtId="0" fontId="7" fillId="0" borderId="41" xfId="46" applyFont="1" applyBorder="1" applyAlignment="1">
      <alignment horizontal="center"/>
      <protection/>
    </xf>
    <xf numFmtId="0" fontId="8" fillId="0" borderId="41" xfId="46" applyFont="1" applyBorder="1" applyAlignment="1">
      <alignment horizontal="center"/>
      <protection/>
    </xf>
    <xf numFmtId="169" fontId="6" fillId="25" borderId="42" xfId="46" applyNumberFormat="1" applyFont="1" applyFill="1" applyBorder="1" applyAlignment="1">
      <alignment horizontal="center"/>
      <protection/>
    </xf>
    <xf numFmtId="0" fontId="7" fillId="0" borderId="43" xfId="46" applyFont="1" applyFill="1" applyBorder="1" applyAlignment="1">
      <alignment horizontal="center"/>
      <protection/>
    </xf>
    <xf numFmtId="0" fontId="7" fillId="0" borderId="44" xfId="46" applyFont="1" applyBorder="1" applyAlignment="1">
      <alignment horizontal="left"/>
      <protection/>
    </xf>
    <xf numFmtId="0" fontId="7" fillId="0" borderId="45" xfId="46" applyFont="1" applyBorder="1" applyAlignment="1">
      <alignment horizontal="center"/>
      <protection/>
    </xf>
    <xf numFmtId="0" fontId="8" fillId="0" borderId="45" xfId="46" applyFont="1" applyFill="1" applyBorder="1" applyAlignment="1">
      <alignment horizontal="center"/>
      <protection/>
    </xf>
    <xf numFmtId="169" fontId="6" fillId="25" borderId="46" xfId="46" applyNumberFormat="1" applyFont="1" applyFill="1" applyBorder="1" applyAlignment="1">
      <alignment horizontal="center"/>
      <protection/>
    </xf>
    <xf numFmtId="0" fontId="40" fillId="0" borderId="0" xfId="47" applyFont="1" applyFill="1" applyBorder="1" applyAlignment="1">
      <alignment horizontal="center"/>
      <protection/>
    </xf>
    <xf numFmtId="14" fontId="11" fillId="0" borderId="0" xfId="47" applyNumberFormat="1" applyFont="1" applyFill="1" applyBorder="1" applyAlignment="1">
      <alignment horizontal="center"/>
      <protection/>
    </xf>
    <xf numFmtId="14" fontId="41" fillId="0" borderId="0" xfId="47" applyNumberFormat="1" applyFont="1" applyFill="1" applyBorder="1" applyAlignment="1">
      <alignment horizontal="center"/>
      <protection/>
    </xf>
    <xf numFmtId="14" fontId="40" fillId="0" borderId="0" xfId="47" applyNumberFormat="1" applyFont="1" applyFill="1" applyBorder="1" applyAlignment="1">
      <alignment horizontal="center"/>
      <protection/>
    </xf>
    <xf numFmtId="0" fontId="42" fillId="25" borderId="47" xfId="53" applyFont="1" applyFill="1" applyBorder="1" applyAlignment="1">
      <alignment horizontal="center"/>
      <protection/>
    </xf>
    <xf numFmtId="4" fontId="57" fillId="25" borderId="48" xfId="53" applyNumberFormat="1" applyFont="1" applyFill="1" applyBorder="1" applyAlignment="1">
      <alignment horizontal="center"/>
      <protection/>
    </xf>
    <xf numFmtId="49" fontId="9" fillId="25" borderId="49" xfId="53" applyNumberFormat="1" applyFont="1" applyFill="1" applyBorder="1" applyAlignment="1">
      <alignment horizontal="center"/>
      <protection/>
    </xf>
    <xf numFmtId="0" fontId="42" fillId="25" borderId="50" xfId="53" applyFont="1" applyFill="1" applyBorder="1" applyAlignment="1">
      <alignment horizontal="center"/>
      <protection/>
    </xf>
    <xf numFmtId="4" fontId="57" fillId="25" borderId="51" xfId="53" applyNumberFormat="1" applyFont="1" applyFill="1" applyBorder="1" applyAlignment="1">
      <alignment horizontal="center"/>
      <protection/>
    </xf>
    <xf numFmtId="0" fontId="42" fillId="25" borderId="52" xfId="53" applyFont="1" applyFill="1" applyBorder="1" applyAlignment="1">
      <alignment horizontal="center"/>
      <protection/>
    </xf>
    <xf numFmtId="0" fontId="42" fillId="25" borderId="53" xfId="53" applyFont="1" applyFill="1" applyBorder="1" applyAlignment="1">
      <alignment horizontal="center"/>
      <protection/>
    </xf>
    <xf numFmtId="4" fontId="57" fillId="25" borderId="54" xfId="53" applyNumberFormat="1" applyFont="1" applyFill="1" applyBorder="1" applyAlignment="1">
      <alignment horizontal="center"/>
      <protection/>
    </xf>
    <xf numFmtId="0" fontId="52" fillId="24" borderId="11" xfId="53" applyFont="1" applyFill="1" applyBorder="1">
      <alignment/>
      <protection/>
    </xf>
    <xf numFmtId="0" fontId="9" fillId="0" borderId="55" xfId="53" applyFont="1" applyBorder="1">
      <alignment/>
      <protection/>
    </xf>
    <xf numFmtId="0" fontId="9" fillId="0" borderId="56" xfId="53" applyFont="1" applyBorder="1">
      <alignment/>
      <protection/>
    </xf>
    <xf numFmtId="0" fontId="9" fillId="0" borderId="56" xfId="53" applyFont="1" applyBorder="1" applyAlignment="1">
      <alignment horizontal="left"/>
      <protection/>
    </xf>
    <xf numFmtId="0" fontId="49" fillId="0" borderId="56" xfId="53" applyFont="1" applyBorder="1" applyAlignment="1">
      <alignment horizontal="center"/>
      <protection/>
    </xf>
    <xf numFmtId="0" fontId="9" fillId="0" borderId="56" xfId="53" applyFont="1" applyBorder="1" applyAlignment="1">
      <alignment horizontal="center"/>
      <protection/>
    </xf>
    <xf numFmtId="0" fontId="5" fillId="0" borderId="57" xfId="53" applyFont="1" applyBorder="1" applyAlignment="1">
      <alignment horizontal="right"/>
      <protection/>
    </xf>
    <xf numFmtId="0" fontId="11" fillId="0" borderId="0" xfId="0" applyFont="1" applyAlignment="1">
      <alignment horizontal="left"/>
    </xf>
    <xf numFmtId="170" fontId="6" fillId="19" borderId="11" xfId="53" applyNumberFormat="1" applyFont="1" applyFill="1" applyBorder="1" applyAlignment="1">
      <alignment horizontal="center"/>
      <protection/>
    </xf>
    <xf numFmtId="170" fontId="6" fillId="19" borderId="11" xfId="46" applyNumberFormat="1" applyFont="1" applyFill="1" applyBorder="1" applyAlignment="1">
      <alignment horizontal="center"/>
      <protection/>
    </xf>
    <xf numFmtId="0" fontId="42" fillId="25" borderId="58" xfId="53" applyFont="1" applyFill="1" applyBorder="1" applyAlignment="1">
      <alignment horizontal="center"/>
      <protection/>
    </xf>
    <xf numFmtId="0" fontId="42" fillId="25" borderId="59" xfId="53" applyFont="1" applyFill="1" applyBorder="1" applyAlignment="1">
      <alignment horizontal="center"/>
      <protection/>
    </xf>
    <xf numFmtId="0" fontId="42" fillId="25" borderId="60" xfId="53" applyFont="1" applyFill="1" applyBorder="1" applyAlignment="1">
      <alignment horizontal="center"/>
      <protection/>
    </xf>
    <xf numFmtId="4" fontId="57" fillId="25" borderId="61" xfId="53" applyNumberFormat="1" applyFont="1" applyFill="1" applyBorder="1" applyAlignment="1">
      <alignment horizontal="center"/>
      <protection/>
    </xf>
    <xf numFmtId="0" fontId="42" fillId="25" borderId="62" xfId="53" applyFont="1" applyFill="1" applyBorder="1" applyAlignment="1">
      <alignment horizontal="center"/>
      <protection/>
    </xf>
    <xf numFmtId="0" fontId="42" fillId="25" borderId="30" xfId="53" applyFont="1" applyFill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44" fillId="25" borderId="29" xfId="53" applyFont="1" applyFill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42" fillId="0" borderId="0" xfId="53" applyFont="1" applyAlignment="1">
      <alignment horizontal="left"/>
      <protection/>
    </xf>
    <xf numFmtId="14" fontId="43" fillId="0" borderId="0" xfId="53" applyNumberFormat="1" applyFont="1" applyAlignment="1">
      <alignment horizontal="center"/>
      <protection/>
    </xf>
    <xf numFmtId="14" fontId="44" fillId="0" borderId="0" xfId="53" applyNumberFormat="1" applyFont="1" applyAlignment="1">
      <alignment horizontal="center"/>
      <protection/>
    </xf>
    <xf numFmtId="14" fontId="42" fillId="0" borderId="0" xfId="53" applyNumberFormat="1" applyFont="1" applyAlignment="1">
      <alignment horizontal="center"/>
      <protection/>
    </xf>
    <xf numFmtId="14" fontId="5" fillId="0" borderId="0" xfId="53" applyNumberFormat="1" applyFont="1" applyAlignment="1">
      <alignment horizontal="center"/>
      <protection/>
    </xf>
    <xf numFmtId="0" fontId="47" fillId="0" borderId="0" xfId="51" applyFont="1">
      <alignment/>
      <protection/>
    </xf>
    <xf numFmtId="0" fontId="47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50" fillId="0" borderId="0" xfId="53" applyFont="1">
      <alignment/>
      <protection/>
    </xf>
    <xf numFmtId="0" fontId="52" fillId="0" borderId="18" xfId="53" applyFont="1" applyBorder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47" fillId="0" borderId="0" xfId="53" applyFont="1">
      <alignment/>
      <protection/>
    </xf>
    <xf numFmtId="0" fontId="55" fillId="0" borderId="14" xfId="53" applyFont="1" applyBorder="1" applyAlignment="1">
      <alignment horizontal="center"/>
      <protection/>
    </xf>
    <xf numFmtId="0" fontId="44" fillId="0" borderId="14" xfId="53" applyFont="1" applyBorder="1" applyAlignment="1">
      <alignment horizontal="center"/>
      <protection/>
    </xf>
    <xf numFmtId="0" fontId="55" fillId="0" borderId="10" xfId="53" applyFont="1" applyBorder="1" applyAlignment="1">
      <alignment horizontal="center"/>
      <protection/>
    </xf>
    <xf numFmtId="0" fontId="55" fillId="0" borderId="18" xfId="53" applyFont="1" applyBorder="1" applyAlignment="1">
      <alignment horizontal="center"/>
      <protection/>
    </xf>
    <xf numFmtId="0" fontId="55" fillId="0" borderId="13" xfId="53" applyFont="1" applyBorder="1" applyAlignment="1">
      <alignment horizontal="center"/>
      <protection/>
    </xf>
    <xf numFmtId="0" fontId="55" fillId="0" borderId="21" xfId="53" applyFont="1" applyBorder="1" applyAlignment="1">
      <alignment horizontal="center"/>
      <protection/>
    </xf>
    <xf numFmtId="0" fontId="55" fillId="0" borderId="15" xfId="53" applyFont="1" applyBorder="1" applyAlignment="1">
      <alignment horizontal="center"/>
      <protection/>
    </xf>
    <xf numFmtId="0" fontId="44" fillId="0" borderId="15" xfId="53" applyFont="1" applyBorder="1" applyAlignment="1">
      <alignment horizontal="center"/>
      <protection/>
    </xf>
    <xf numFmtId="0" fontId="55" fillId="0" borderId="23" xfId="53" applyFont="1" applyBorder="1" applyAlignment="1">
      <alignment horizontal="center"/>
      <protection/>
    </xf>
    <xf numFmtId="0" fontId="56" fillId="0" borderId="22" xfId="53" applyFont="1" applyBorder="1" applyAlignment="1">
      <alignment horizontal="center"/>
      <protection/>
    </xf>
    <xf numFmtId="0" fontId="56" fillId="0" borderId="63" xfId="53" applyFont="1" applyBorder="1" applyAlignment="1">
      <alignment horizontal="center"/>
      <protection/>
    </xf>
    <xf numFmtId="0" fontId="55" fillId="0" borderId="24" xfId="53" applyFont="1" applyBorder="1" applyAlignment="1">
      <alignment horizontal="center"/>
      <protection/>
    </xf>
    <xf numFmtId="0" fontId="57" fillId="0" borderId="30" xfId="53" applyFont="1" applyBorder="1" applyAlignment="1">
      <alignment horizontal="left"/>
      <protection/>
    </xf>
    <xf numFmtId="0" fontId="58" fillId="0" borderId="64" xfId="53" applyFont="1" applyBorder="1" applyAlignment="1">
      <alignment horizontal="center"/>
      <protection/>
    </xf>
    <xf numFmtId="0" fontId="59" fillId="0" borderId="30" xfId="53" applyFont="1" applyBorder="1" applyAlignment="1">
      <alignment horizontal="center"/>
      <protection/>
    </xf>
    <xf numFmtId="170" fontId="59" fillId="0" borderId="29" xfId="53" applyNumberFormat="1" applyFont="1" applyBorder="1" applyAlignment="1">
      <alignment horizontal="center"/>
      <protection/>
    </xf>
    <xf numFmtId="0" fontId="59" fillId="0" borderId="29" xfId="53" applyFont="1" applyBorder="1" applyAlignment="1">
      <alignment horizontal="center"/>
      <protection/>
    </xf>
    <xf numFmtId="2" fontId="57" fillId="0" borderId="65" xfId="53" applyNumberFormat="1" applyFont="1" applyBorder="1" applyAlignment="1">
      <alignment horizontal="center"/>
      <protection/>
    </xf>
    <xf numFmtId="4" fontId="59" fillId="0" borderId="30" xfId="53" applyNumberFormat="1" applyFont="1" applyBorder="1" applyAlignment="1">
      <alignment horizontal="center"/>
      <protection/>
    </xf>
    <xf numFmtId="171" fontId="59" fillId="0" borderId="29" xfId="53" applyNumberFormat="1" applyFont="1" applyBorder="1" applyAlignment="1">
      <alignment horizontal="center"/>
      <protection/>
    </xf>
    <xf numFmtId="0" fontId="57" fillId="0" borderId="38" xfId="53" applyFont="1" applyBorder="1" applyAlignment="1">
      <alignment horizontal="left"/>
      <protection/>
    </xf>
    <xf numFmtId="49" fontId="58" fillId="0" borderId="53" xfId="53" applyNumberFormat="1" applyFont="1" applyBorder="1" applyAlignment="1">
      <alignment horizontal="center"/>
      <protection/>
    </xf>
    <xf numFmtId="0" fontId="59" fillId="0" borderId="38" xfId="53" applyFont="1" applyBorder="1" applyAlignment="1">
      <alignment horizontal="center"/>
      <protection/>
    </xf>
    <xf numFmtId="0" fontId="58" fillId="0" borderId="37" xfId="53" applyFont="1" applyBorder="1" applyAlignment="1">
      <alignment horizontal="center"/>
      <protection/>
    </xf>
    <xf numFmtId="49" fontId="59" fillId="0" borderId="38" xfId="53" applyNumberFormat="1" applyFont="1" applyBorder="1" applyAlignment="1">
      <alignment horizontal="center"/>
      <protection/>
    </xf>
    <xf numFmtId="170" fontId="59" fillId="0" borderId="37" xfId="53" applyNumberFormat="1" applyFont="1" applyBorder="1" applyAlignment="1">
      <alignment horizontal="center"/>
      <protection/>
    </xf>
    <xf numFmtId="0" fontId="59" fillId="0" borderId="37" xfId="53" applyFont="1" applyBorder="1" applyAlignment="1">
      <alignment horizontal="center"/>
      <protection/>
    </xf>
    <xf numFmtId="2" fontId="57" fillId="0" borderId="32" xfId="53" applyNumberFormat="1" applyFont="1" applyBorder="1" applyAlignment="1">
      <alignment horizontal="center"/>
      <protection/>
    </xf>
    <xf numFmtId="0" fontId="70" fillId="0" borderId="0" xfId="53" applyFont="1" applyAlignment="1">
      <alignment horizontal="right"/>
      <protection/>
    </xf>
    <xf numFmtId="0" fontId="57" fillId="0" borderId="66" xfId="53" applyFont="1" applyBorder="1" applyAlignment="1">
      <alignment horizontal="left"/>
      <protection/>
    </xf>
    <xf numFmtId="49" fontId="59" fillId="0" borderId="66" xfId="53" applyNumberFormat="1" applyFont="1" applyBorder="1" applyAlignment="1">
      <alignment horizontal="center"/>
      <protection/>
    </xf>
    <xf numFmtId="170" fontId="59" fillId="0" borderId="53" xfId="53" applyNumberFormat="1" applyFont="1" applyBorder="1" applyAlignment="1">
      <alignment horizontal="center"/>
      <protection/>
    </xf>
    <xf numFmtId="49" fontId="59" fillId="0" borderId="53" xfId="53" applyNumberFormat="1" applyFont="1" applyBorder="1" applyAlignment="1">
      <alignment horizontal="center"/>
      <protection/>
    </xf>
    <xf numFmtId="2" fontId="57" fillId="0" borderId="67" xfId="53" applyNumberFormat="1" applyFont="1" applyBorder="1" applyAlignment="1">
      <alignment horizontal="center"/>
      <protection/>
    </xf>
    <xf numFmtId="4" fontId="59" fillId="0" borderId="66" xfId="53" applyNumberFormat="1" applyFont="1" applyBorder="1" applyAlignment="1">
      <alignment horizontal="center"/>
      <protection/>
    </xf>
    <xf numFmtId="49" fontId="59" fillId="0" borderId="30" xfId="53" applyNumberFormat="1" applyFont="1" applyBorder="1" applyAlignment="1">
      <alignment horizontal="center"/>
      <protection/>
    </xf>
    <xf numFmtId="2" fontId="57" fillId="0" borderId="68" xfId="53" applyNumberFormat="1" applyFont="1" applyBorder="1" applyAlignment="1">
      <alignment horizontal="center"/>
      <protection/>
    </xf>
    <xf numFmtId="0" fontId="58" fillId="0" borderId="69" xfId="53" applyFont="1" applyBorder="1" applyAlignment="1">
      <alignment horizontal="center"/>
      <protection/>
    </xf>
    <xf numFmtId="4" fontId="59" fillId="0" borderId="38" xfId="53" applyNumberFormat="1" applyFont="1" applyBorder="1" applyAlignment="1">
      <alignment horizontal="center"/>
      <protection/>
    </xf>
    <xf numFmtId="0" fontId="57" fillId="0" borderId="60" xfId="53" applyFont="1" applyBorder="1" applyAlignment="1">
      <alignment horizontal="left"/>
      <protection/>
    </xf>
    <xf numFmtId="0" fontId="58" fillId="0" borderId="23" xfId="53" applyFont="1" applyBorder="1" applyAlignment="1">
      <alignment horizontal="center"/>
      <protection/>
    </xf>
    <xf numFmtId="49" fontId="59" fillId="0" borderId="60" xfId="53" applyNumberFormat="1" applyFont="1" applyBorder="1" applyAlignment="1">
      <alignment horizontal="center"/>
      <protection/>
    </xf>
    <xf numFmtId="170" fontId="59" fillId="0" borderId="70" xfId="53" applyNumberFormat="1" applyFont="1" applyBorder="1" applyAlignment="1">
      <alignment horizontal="center"/>
      <protection/>
    </xf>
    <xf numFmtId="0" fontId="59" fillId="0" borderId="70" xfId="53" applyFont="1" applyBorder="1" applyAlignment="1">
      <alignment horizontal="center"/>
      <protection/>
    </xf>
    <xf numFmtId="2" fontId="57" fillId="0" borderId="71" xfId="53" applyNumberFormat="1" applyFont="1" applyBorder="1" applyAlignment="1">
      <alignment horizontal="center"/>
      <protection/>
    </xf>
    <xf numFmtId="4" fontId="59" fillId="0" borderId="60" xfId="53" applyNumberFormat="1" applyFont="1" applyBorder="1" applyAlignment="1">
      <alignment horizontal="center"/>
      <protection/>
    </xf>
    <xf numFmtId="0" fontId="57" fillId="0" borderId="69" xfId="53" applyFont="1" applyBorder="1" applyAlignment="1">
      <alignment horizontal="left"/>
      <protection/>
    </xf>
    <xf numFmtId="171" fontId="59" fillId="0" borderId="37" xfId="53" applyNumberFormat="1" applyFont="1" applyBorder="1" applyAlignment="1">
      <alignment horizontal="center"/>
      <protection/>
    </xf>
    <xf numFmtId="2" fontId="59" fillId="0" borderId="37" xfId="53" applyNumberFormat="1" applyFont="1" applyBorder="1" applyAlignment="1">
      <alignment horizontal="center"/>
      <protection/>
    </xf>
    <xf numFmtId="49" fontId="57" fillId="0" borderId="30" xfId="53" applyNumberFormat="1" applyFont="1" applyBorder="1" applyAlignment="1">
      <alignment horizontal="left"/>
      <protection/>
    </xf>
    <xf numFmtId="49" fontId="58" fillId="0" borderId="64" xfId="53" applyNumberFormat="1" applyFont="1" applyBorder="1" applyAlignment="1">
      <alignment horizontal="center"/>
      <protection/>
    </xf>
    <xf numFmtId="0" fontId="42" fillId="0" borderId="72" xfId="46" applyFont="1" applyBorder="1" applyAlignment="1">
      <alignment horizontal="left"/>
      <protection/>
    </xf>
    <xf numFmtId="0" fontId="61" fillId="0" borderId="0" xfId="53" applyFont="1" applyAlignment="1">
      <alignment horizontal="left"/>
      <protection/>
    </xf>
    <xf numFmtId="14" fontId="44" fillId="0" borderId="73" xfId="53" applyNumberFormat="1" applyFont="1" applyBorder="1" applyAlignment="1">
      <alignment horizontal="left"/>
      <protection/>
    </xf>
    <xf numFmtId="0" fontId="55" fillId="0" borderId="73" xfId="53" applyFont="1" applyBorder="1" applyAlignment="1">
      <alignment horizontal="left"/>
      <protection/>
    </xf>
    <xf numFmtId="0" fontId="44" fillId="0" borderId="73" xfId="53" applyFont="1" applyBorder="1" applyAlignment="1">
      <alignment horizontal="left"/>
      <protection/>
    </xf>
    <xf numFmtId="0" fontId="20" fillId="0" borderId="0" xfId="53" applyAlignment="1">
      <alignment horizontal="center"/>
      <protection/>
    </xf>
    <xf numFmtId="0" fontId="10" fillId="0" borderId="0" xfId="46" applyFont="1">
      <alignment/>
      <protection/>
    </xf>
    <xf numFmtId="0" fontId="11" fillId="0" borderId="0" xfId="46" applyFont="1">
      <alignment/>
      <protection/>
    </xf>
    <xf numFmtId="0" fontId="12" fillId="0" borderId="0" xfId="46" applyFont="1">
      <alignment/>
      <protection/>
    </xf>
    <xf numFmtId="0" fontId="2" fillId="0" borderId="0" xfId="46" applyFont="1">
      <alignment/>
      <protection/>
    </xf>
    <xf numFmtId="0" fontId="0" fillId="0" borderId="0" xfId="46" applyFont="1">
      <alignment/>
      <protection/>
    </xf>
    <xf numFmtId="0" fontId="12" fillId="0" borderId="0" xfId="46" applyFont="1" applyAlignment="1">
      <alignment horizontal="lef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 applyAlignment="1">
      <alignment horizontal="left"/>
      <protection/>
    </xf>
    <xf numFmtId="0" fontId="14" fillId="0" borderId="0" xfId="46" applyFont="1" applyAlignment="1">
      <alignment horizontal="center"/>
      <protection/>
    </xf>
    <xf numFmtId="0" fontId="15" fillId="0" borderId="23" xfId="0" applyFont="1" applyBorder="1" applyAlignment="1">
      <alignment horizontal="left"/>
    </xf>
    <xf numFmtId="0" fontId="7" fillId="0" borderId="74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0" xfId="0" applyBorder="1" applyAlignment="1">
      <alignment/>
    </xf>
    <xf numFmtId="0" fontId="40" fillId="0" borderId="0" xfId="0" applyFont="1" applyAlignment="1">
      <alignment horizontal="left"/>
    </xf>
    <xf numFmtId="0" fontId="65" fillId="0" borderId="25" xfId="0" applyFont="1" applyBorder="1" applyAlignment="1">
      <alignment/>
    </xf>
    <xf numFmtId="0" fontId="65" fillId="0" borderId="0" xfId="0" applyFont="1" applyAlignment="1">
      <alignment/>
    </xf>
    <xf numFmtId="0" fontId="13" fillId="0" borderId="0" xfId="0" applyFont="1" applyAlignment="1">
      <alignment horizontal="center"/>
    </xf>
    <xf numFmtId="0" fontId="66" fillId="0" borderId="25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3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2" fillId="25" borderId="77" xfId="46" applyFont="1" applyFill="1" applyBorder="1" applyAlignment="1">
      <alignment horizontal="center"/>
      <protection/>
    </xf>
    <xf numFmtId="0" fontId="42" fillId="25" borderId="78" xfId="46" applyFont="1" applyFill="1" applyBorder="1" applyAlignment="1">
      <alignment horizontal="center"/>
      <protection/>
    </xf>
    <xf numFmtId="0" fontId="5" fillId="0" borderId="78" xfId="46" applyFont="1" applyBorder="1" applyAlignment="1">
      <alignment horizontal="center"/>
      <protection/>
    </xf>
    <xf numFmtId="4" fontId="5" fillId="0" borderId="79" xfId="46" applyNumberFormat="1" applyFont="1" applyBorder="1" applyAlignment="1">
      <alignment horizontal="center"/>
      <protection/>
    </xf>
    <xf numFmtId="0" fontId="5" fillId="0" borderId="79" xfId="46" applyFont="1" applyBorder="1" applyAlignment="1">
      <alignment horizontal="center"/>
      <protection/>
    </xf>
    <xf numFmtId="0" fontId="5" fillId="0" borderId="80" xfId="46" applyFont="1" applyBorder="1" applyAlignment="1">
      <alignment horizontal="center"/>
      <protection/>
    </xf>
    <xf numFmtId="4" fontId="59" fillId="0" borderId="78" xfId="53" applyNumberFormat="1" applyFont="1" applyBorder="1" applyAlignment="1">
      <alignment horizontal="center"/>
      <protection/>
    </xf>
    <xf numFmtId="4" fontId="57" fillId="25" borderId="42" xfId="53" applyNumberFormat="1" applyFont="1" applyFill="1" applyBorder="1" applyAlignment="1">
      <alignment horizontal="center"/>
      <protection/>
    </xf>
    <xf numFmtId="0" fontId="42" fillId="25" borderId="59" xfId="46" applyFont="1" applyFill="1" applyBorder="1" applyAlignment="1">
      <alignment horizontal="center"/>
      <protection/>
    </xf>
    <xf numFmtId="0" fontId="42" fillId="25" borderId="60" xfId="46" applyFont="1" applyFill="1" applyBorder="1" applyAlignment="1">
      <alignment horizontal="center"/>
      <protection/>
    </xf>
    <xf numFmtId="0" fontId="42" fillId="0" borderId="23" xfId="46" applyFont="1" applyBorder="1" applyAlignment="1">
      <alignment horizontal="left"/>
      <protection/>
    </xf>
    <xf numFmtId="0" fontId="5" fillId="0" borderId="60" xfId="46" applyFont="1" applyBorder="1" applyAlignment="1">
      <alignment horizontal="center"/>
      <protection/>
    </xf>
    <xf numFmtId="4" fontId="5" fillId="0" borderId="70" xfId="46" applyNumberFormat="1" applyFont="1" applyBorder="1" applyAlignment="1">
      <alignment horizontal="center"/>
      <protection/>
    </xf>
    <xf numFmtId="0" fontId="5" fillId="0" borderId="70" xfId="46" applyFont="1" applyBorder="1" applyAlignment="1">
      <alignment horizontal="center"/>
      <protection/>
    </xf>
    <xf numFmtId="0" fontId="5" fillId="0" borderId="81" xfId="46" applyFont="1" applyBorder="1" applyAlignment="1">
      <alignment horizontal="center"/>
      <protection/>
    </xf>
    <xf numFmtId="0" fontId="42" fillId="0" borderId="0" xfId="46" applyFont="1" applyAlignment="1">
      <alignment horizontal="center"/>
      <protection/>
    </xf>
    <xf numFmtId="0" fontId="42" fillId="0" borderId="0" xfId="46" applyFont="1" applyAlignment="1">
      <alignment horizontal="left"/>
      <protection/>
    </xf>
    <xf numFmtId="0" fontId="55" fillId="0" borderId="0" xfId="53" applyFont="1" applyAlignment="1">
      <alignment horizontal="left"/>
      <protection/>
    </xf>
    <xf numFmtId="0" fontId="44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0" fontId="71" fillId="0" borderId="0" xfId="46" applyFont="1">
      <alignment/>
      <protection/>
    </xf>
    <xf numFmtId="0" fontId="71" fillId="0" borderId="0" xfId="53" applyFont="1">
      <alignment/>
      <protection/>
    </xf>
    <xf numFmtId="0" fontId="11" fillId="0" borderId="0" xfId="0" applyFont="1" applyAlignment="1">
      <alignment horizontal="center"/>
    </xf>
    <xf numFmtId="0" fontId="56" fillId="0" borderId="20" xfId="53" applyFont="1" applyBorder="1" applyAlignment="1">
      <alignment horizontal="center"/>
      <protection/>
    </xf>
    <xf numFmtId="14" fontId="61" fillId="0" borderId="73" xfId="53" applyNumberFormat="1" applyFont="1" applyBorder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40" fillId="0" borderId="0" xfId="52" applyFont="1" applyAlignment="1">
      <alignment horizontal="left"/>
      <protection/>
    </xf>
    <xf numFmtId="14" fontId="11" fillId="0" borderId="0" xfId="52" applyNumberFormat="1" applyFont="1" applyAlignment="1">
      <alignment horizontal="center"/>
      <protection/>
    </xf>
    <xf numFmtId="14" fontId="41" fillId="0" borderId="0" xfId="52" applyNumberFormat="1" applyFont="1" applyAlignment="1">
      <alignment horizontal="center"/>
      <protection/>
    </xf>
    <xf numFmtId="14" fontId="40" fillId="0" borderId="0" xfId="52" applyNumberFormat="1" applyFont="1" applyAlignment="1">
      <alignment horizontal="center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42" fillId="0" borderId="22" xfId="53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7" fillId="0" borderId="27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14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14" fontId="44" fillId="0" borderId="23" xfId="53" applyNumberFormat="1" applyFont="1" applyBorder="1" applyAlignment="1">
      <alignment horizontal="left"/>
      <protection/>
    </xf>
    <xf numFmtId="14" fontId="44" fillId="0" borderId="23" xfId="53" applyNumberFormat="1" applyFont="1" applyBorder="1" applyAlignment="1">
      <alignment horizontal="center"/>
      <protection/>
    </xf>
    <xf numFmtId="14" fontId="42" fillId="0" borderId="23" xfId="53" applyNumberFormat="1" applyFont="1" applyBorder="1" applyAlignment="1">
      <alignment horizontal="center"/>
      <protection/>
    </xf>
    <xf numFmtId="0" fontId="68" fillId="0" borderId="0" xfId="0" applyFont="1" applyAlignment="1">
      <alignment horizontal="center"/>
    </xf>
    <xf numFmtId="14" fontId="38" fillId="0" borderId="0" xfId="52" applyNumberFormat="1" applyFont="1" applyAlignment="1">
      <alignment horizontal="right"/>
      <protection/>
    </xf>
    <xf numFmtId="0" fontId="40" fillId="0" borderId="0" xfId="52" applyFont="1" applyAlignment="1">
      <alignment horizontal="center"/>
      <protection/>
    </xf>
    <xf numFmtId="0" fontId="20" fillId="0" borderId="0" xfId="52" applyAlignment="1">
      <alignment horizontal="center"/>
      <protection/>
    </xf>
    <xf numFmtId="0" fontId="7" fillId="0" borderId="82" xfId="0" applyFont="1" applyBorder="1" applyAlignment="1">
      <alignment horizontal="center"/>
    </xf>
    <xf numFmtId="0" fontId="44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85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0" fontId="7" fillId="0" borderId="8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8" fillId="0" borderId="90" xfId="0" applyFont="1" applyBorder="1" applyAlignment="1">
      <alignment horizontal="left"/>
    </xf>
    <xf numFmtId="0" fontId="7" fillId="0" borderId="91" xfId="0" applyFont="1" applyBorder="1" applyAlignment="1">
      <alignment horizontal="left"/>
    </xf>
    <xf numFmtId="14" fontId="61" fillId="0" borderId="73" xfId="53" applyNumberFormat="1" applyFont="1" applyBorder="1" applyAlignment="1">
      <alignment horizontal="left"/>
      <protection/>
    </xf>
    <xf numFmtId="0" fontId="0" fillId="0" borderId="73" xfId="0" applyBorder="1" applyAlignment="1">
      <alignment horizontal="left"/>
    </xf>
    <xf numFmtId="0" fontId="42" fillId="25" borderId="92" xfId="53" applyFont="1" applyFill="1" applyBorder="1" applyAlignment="1">
      <alignment horizontal="center"/>
      <protection/>
    </xf>
    <xf numFmtId="0" fontId="42" fillId="25" borderId="93" xfId="53" applyFont="1" applyFill="1" applyBorder="1" applyAlignment="1">
      <alignment horizontal="center"/>
      <protection/>
    </xf>
    <xf numFmtId="0" fontId="57" fillId="0" borderId="94" xfId="53" applyFont="1" applyBorder="1" applyAlignment="1">
      <alignment horizontal="left"/>
      <protection/>
    </xf>
    <xf numFmtId="49" fontId="58" fillId="0" borderId="93" xfId="53" applyNumberFormat="1" applyFont="1" applyBorder="1" applyAlignment="1">
      <alignment horizontal="center"/>
      <protection/>
    </xf>
    <xf numFmtId="49" fontId="59" fillId="0" borderId="94" xfId="53" applyNumberFormat="1" applyFont="1" applyBorder="1" applyAlignment="1">
      <alignment horizontal="center"/>
      <protection/>
    </xf>
    <xf numFmtId="170" fontId="59" fillId="0" borderId="93" xfId="53" applyNumberFormat="1" applyFont="1" applyBorder="1" applyAlignment="1">
      <alignment horizontal="center"/>
      <protection/>
    </xf>
    <xf numFmtId="49" fontId="59" fillId="0" borderId="93" xfId="53" applyNumberFormat="1" applyFont="1" applyBorder="1" applyAlignment="1">
      <alignment horizontal="center"/>
      <protection/>
    </xf>
    <xf numFmtId="2" fontId="57" fillId="0" borderId="95" xfId="53" applyNumberFormat="1" applyFont="1" applyBorder="1" applyAlignment="1">
      <alignment horizontal="center"/>
      <protection/>
    </xf>
    <xf numFmtId="4" fontId="59" fillId="0" borderId="94" xfId="53" applyNumberFormat="1" applyFont="1" applyBorder="1" applyAlignment="1">
      <alignment horizontal="center"/>
      <protection/>
    </xf>
    <xf numFmtId="4" fontId="57" fillId="25" borderId="96" xfId="53" applyNumberFormat="1" applyFont="1" applyFill="1" applyBorder="1" applyAlignment="1">
      <alignment horizont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Ceník pevná paliva-2" xfId="51"/>
    <cellStyle name="normální_Ceník štěrk" xfId="52"/>
    <cellStyle name="normální_pevná paliva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161925</xdr:rowOff>
    </xdr:from>
    <xdr:to>
      <xdr:col>2</xdr:col>
      <xdr:colOff>981075</xdr:colOff>
      <xdr:row>4</xdr:row>
      <xdr:rowOff>114300</xdr:rowOff>
    </xdr:to>
    <xdr:pic>
      <xdr:nvPicPr>
        <xdr:cNvPr id="2" name="Obrázek 3" descr="C:\Users\Hana.Minarcikova\Desktop\EX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1504950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1504950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1504950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3850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1504950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11530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1504950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11530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1504950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1504950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1504950</xdr:colOff>
      <xdr:row>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3850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1504950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11530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1504950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11530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1504950</xdr:colOff>
      <xdr:row>7</xdr:row>
      <xdr:rowOff>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3850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1504950</xdr:colOff>
      <xdr:row>7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3850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1285875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1285875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1285875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1285875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1143000</xdr:colOff>
      <xdr:row>5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2085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1285875</xdr:colOff>
      <xdr:row>43</xdr:row>
      <xdr:rowOff>0</xdr:rowOff>
    </xdr:to>
    <xdr:pic>
      <xdr:nvPicPr>
        <xdr:cNvPr id="3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1504950</xdr:colOff>
      <xdr:row>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1504950</xdr:colOff>
      <xdr:row>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rgb="FFFFFF00"/>
  </sheetPr>
  <dimension ref="A1:L4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8" customWidth="1"/>
    <col min="2" max="2" width="8.625" style="18" customWidth="1"/>
    <col min="3" max="3" width="19.00390625" style="18" customWidth="1"/>
    <col min="4" max="4" width="8.25390625" style="18" customWidth="1"/>
    <col min="5" max="5" width="5.875" style="18" customWidth="1"/>
    <col min="6" max="6" width="9.75390625" style="18" customWidth="1"/>
    <col min="7" max="7" width="6.125" style="18" customWidth="1"/>
    <col min="8" max="8" width="8.00390625" style="18" customWidth="1"/>
    <col min="9" max="9" width="9.375" style="18" customWidth="1"/>
    <col min="10" max="10" width="8.875" style="18" customWidth="1"/>
    <col min="11" max="16384" width="9.125" style="18" customWidth="1"/>
  </cols>
  <sheetData>
    <row r="1" spans="1:10" ht="12.75">
      <c r="A1" s="170"/>
      <c r="B1" s="170"/>
      <c r="C1" s="171"/>
      <c r="D1" s="172"/>
      <c r="E1" s="173"/>
      <c r="F1" s="174"/>
      <c r="G1" s="175"/>
      <c r="H1" s="175"/>
      <c r="I1" s="170"/>
      <c r="J1" s="170"/>
    </row>
    <row r="2" spans="1:10" ht="12.75">
      <c r="A2" s="93"/>
      <c r="B2" s="93"/>
      <c r="C2" s="93"/>
      <c r="D2" s="94" t="s">
        <v>3</v>
      </c>
      <c r="E2" s="94"/>
      <c r="F2" s="94"/>
      <c r="G2" s="94"/>
      <c r="H2" s="95" t="s">
        <v>4</v>
      </c>
      <c r="I2" s="95"/>
      <c r="J2" s="95"/>
    </row>
    <row r="3" spans="1:11" ht="12.75">
      <c r="A3" s="93"/>
      <c r="B3" s="93"/>
      <c r="C3" s="93"/>
      <c r="D3" s="96"/>
      <c r="E3" s="96"/>
      <c r="F3" s="96"/>
      <c r="G3" s="96"/>
      <c r="H3" s="95" t="s">
        <v>5</v>
      </c>
      <c r="I3" s="95"/>
      <c r="J3" s="95"/>
      <c r="K3" s="176"/>
    </row>
    <row r="4" spans="1:11" ht="12.75">
      <c r="A4" s="93"/>
      <c r="B4" s="93"/>
      <c r="C4" s="93"/>
      <c r="D4" s="94"/>
      <c r="E4" s="94"/>
      <c r="F4" s="94"/>
      <c r="G4" s="94"/>
      <c r="H4" s="97" t="s">
        <v>15</v>
      </c>
      <c r="I4" s="97">
        <v>25390554</v>
      </c>
      <c r="J4" s="97"/>
      <c r="K4" s="176"/>
    </row>
    <row r="5" spans="1:11" ht="12.75">
      <c r="A5" s="93"/>
      <c r="B5" s="93"/>
      <c r="C5" s="93"/>
      <c r="D5" s="94"/>
      <c r="E5" s="94"/>
      <c r="F5" s="94"/>
      <c r="G5" s="94"/>
      <c r="H5" s="97" t="s">
        <v>16</v>
      </c>
      <c r="I5" s="97" t="s">
        <v>17</v>
      </c>
      <c r="J5" s="97"/>
      <c r="K5" s="176"/>
    </row>
    <row r="6" spans="1:11" ht="12.75">
      <c r="A6" s="93"/>
      <c r="B6" s="93"/>
      <c r="C6" s="93"/>
      <c r="D6" s="94"/>
      <c r="E6" s="94"/>
      <c r="F6" s="94"/>
      <c r="G6" s="94"/>
      <c r="H6" s="97"/>
      <c r="I6" s="97"/>
      <c r="J6" s="97"/>
      <c r="K6" s="176"/>
    </row>
    <row r="7" spans="1:11" ht="13.5" thickBot="1">
      <c r="A7" s="93"/>
      <c r="B7" s="93"/>
      <c r="C7" s="93"/>
      <c r="D7" s="93"/>
      <c r="E7" s="93"/>
      <c r="F7" s="93"/>
      <c r="G7" s="93"/>
      <c r="H7" s="98"/>
      <c r="I7" s="98"/>
      <c r="J7" s="98"/>
      <c r="K7" s="176"/>
    </row>
    <row r="8" spans="1:12" ht="19.5" thickBot="1">
      <c r="A8" s="153"/>
      <c r="B8" s="154"/>
      <c r="C8" s="155"/>
      <c r="D8" s="156"/>
      <c r="E8" s="157" t="s">
        <v>146</v>
      </c>
      <c r="F8" s="156"/>
      <c r="G8" s="156"/>
      <c r="H8" s="156"/>
      <c r="I8" s="158"/>
      <c r="J8" s="146" t="s">
        <v>147</v>
      </c>
      <c r="K8" s="177"/>
      <c r="L8" s="93"/>
    </row>
    <row r="9" spans="1:12" ht="16.5" thickBot="1">
      <c r="A9" s="178"/>
      <c r="B9" s="178"/>
      <c r="C9" s="179"/>
      <c r="D9" s="91" t="s">
        <v>44</v>
      </c>
      <c r="E9" s="152"/>
      <c r="F9" s="92"/>
      <c r="G9" s="180"/>
      <c r="H9" s="181"/>
      <c r="I9" s="182"/>
      <c r="J9" s="183"/>
      <c r="K9" s="184"/>
      <c r="L9" s="93"/>
    </row>
    <row r="10" spans="1:12" ht="13.5" thickBot="1">
      <c r="A10" s="185" t="s">
        <v>18</v>
      </c>
      <c r="B10" s="185" t="s">
        <v>19</v>
      </c>
      <c r="C10" s="186" t="s">
        <v>1</v>
      </c>
      <c r="D10" s="187" t="s">
        <v>20</v>
      </c>
      <c r="E10" s="298" t="s">
        <v>21</v>
      </c>
      <c r="F10" s="185" t="s">
        <v>22</v>
      </c>
      <c r="G10" s="188" t="s">
        <v>23</v>
      </c>
      <c r="H10" s="189"/>
      <c r="I10" s="190" t="s">
        <v>24</v>
      </c>
      <c r="J10" s="185" t="s">
        <v>24</v>
      </c>
      <c r="K10" s="184"/>
      <c r="L10" s="93"/>
    </row>
    <row r="11" spans="1:12" ht="13.5" thickBot="1">
      <c r="A11" s="191" t="s">
        <v>25</v>
      </c>
      <c r="B11" s="191"/>
      <c r="C11" s="192"/>
      <c r="D11" s="193" t="s">
        <v>26</v>
      </c>
      <c r="E11" s="194" t="s">
        <v>27</v>
      </c>
      <c r="F11" s="191" t="s">
        <v>28</v>
      </c>
      <c r="G11" s="194" t="s">
        <v>29</v>
      </c>
      <c r="H11" s="195" t="s">
        <v>30</v>
      </c>
      <c r="I11" s="196" t="s">
        <v>2</v>
      </c>
      <c r="J11" s="191" t="s">
        <v>31</v>
      </c>
      <c r="K11" s="184"/>
      <c r="L11" s="93"/>
    </row>
    <row r="12" spans="1:12" ht="16.5" thickBot="1">
      <c r="A12" s="19"/>
      <c r="B12" s="19"/>
      <c r="C12" s="19"/>
      <c r="D12" s="19" t="s">
        <v>32</v>
      </c>
      <c r="E12" s="19"/>
      <c r="F12" s="19"/>
      <c r="G12" s="19"/>
      <c r="H12" s="19"/>
      <c r="I12" s="20"/>
      <c r="J12" s="21" t="s">
        <v>33</v>
      </c>
      <c r="K12" s="184"/>
      <c r="L12" s="93"/>
    </row>
    <row r="13" spans="1:12" ht="15" customHeight="1">
      <c r="A13" s="119">
        <v>830</v>
      </c>
      <c r="B13" s="119" t="s">
        <v>132</v>
      </c>
      <c r="C13" s="197" t="s">
        <v>43</v>
      </c>
      <c r="D13" s="198" t="s">
        <v>47</v>
      </c>
      <c r="E13" s="199">
        <v>29</v>
      </c>
      <c r="F13" s="204">
        <v>8031.465</v>
      </c>
      <c r="G13" s="201">
        <v>22.55</v>
      </c>
      <c r="H13" s="202">
        <f>G13*8.5</f>
        <v>191.675</v>
      </c>
      <c r="I13" s="203">
        <f>SUM(F13+H13)</f>
        <v>8223.14</v>
      </c>
      <c r="J13" s="120">
        <f>SUM(I13*1.21)</f>
        <v>9949.999399999999</v>
      </c>
      <c r="K13" s="184"/>
      <c r="L13" s="93"/>
    </row>
    <row r="14" spans="1:12" ht="15" customHeight="1">
      <c r="A14" s="127">
        <v>830</v>
      </c>
      <c r="B14" s="127" t="s">
        <v>128</v>
      </c>
      <c r="C14" s="205" t="s">
        <v>133</v>
      </c>
      <c r="D14" s="222" t="s">
        <v>129</v>
      </c>
      <c r="E14" s="207">
        <v>28</v>
      </c>
      <c r="F14" s="204">
        <v>8009.875</v>
      </c>
      <c r="G14" s="201">
        <v>25.09</v>
      </c>
      <c r="H14" s="202">
        <v>213.265</v>
      </c>
      <c r="I14" s="203">
        <f>SUM(F14+H14)</f>
        <v>8223.14</v>
      </c>
      <c r="J14" s="120">
        <f>SUM(I14*1.21)</f>
        <v>9949.999399999999</v>
      </c>
      <c r="K14" s="184"/>
      <c r="L14" s="93"/>
    </row>
    <row r="15" spans="1:12" ht="15" customHeight="1" thickBot="1">
      <c r="A15" s="127">
        <v>830</v>
      </c>
      <c r="B15" s="127" t="s">
        <v>134</v>
      </c>
      <c r="C15" s="205" t="s">
        <v>118</v>
      </c>
      <c r="D15" s="206" t="s">
        <v>50</v>
      </c>
      <c r="E15" s="207">
        <v>28</v>
      </c>
      <c r="F15" s="204">
        <v>8892.35</v>
      </c>
      <c r="G15" s="201">
        <v>23.36</v>
      </c>
      <c r="H15" s="202">
        <f>G15*8.5</f>
        <v>198.56</v>
      </c>
      <c r="I15" s="203">
        <f>SUM(F15+H15)</f>
        <v>9090.91</v>
      </c>
      <c r="J15" s="120">
        <f>SUM(I15*1.21)</f>
        <v>11000.0011</v>
      </c>
      <c r="K15" s="184"/>
      <c r="L15" s="93"/>
    </row>
    <row r="16" spans="1:12" ht="16.5" thickBot="1">
      <c r="A16" s="24"/>
      <c r="B16" s="19"/>
      <c r="C16" s="22"/>
      <c r="D16" s="23" t="s">
        <v>34</v>
      </c>
      <c r="E16" s="19"/>
      <c r="F16" s="160"/>
      <c r="G16" s="19"/>
      <c r="H16" s="19"/>
      <c r="I16" s="20"/>
      <c r="J16" s="21" t="s">
        <v>33</v>
      </c>
      <c r="K16" s="184"/>
      <c r="L16" s="93"/>
    </row>
    <row r="17" spans="1:11" s="27" customFormat="1" ht="15" customHeight="1">
      <c r="A17" s="162">
        <v>830</v>
      </c>
      <c r="B17" s="128">
        <v>3136</v>
      </c>
      <c r="C17" s="205" t="s">
        <v>100</v>
      </c>
      <c r="D17" s="208" t="s">
        <v>94</v>
      </c>
      <c r="E17" s="209" t="s">
        <v>113</v>
      </c>
      <c r="F17" s="210">
        <v>5680.68</v>
      </c>
      <c r="G17" s="211">
        <v>22.01</v>
      </c>
      <c r="H17" s="212">
        <f aca="true" t="shared" si="0" ref="H17:H23">G17*8.5</f>
        <v>187.085</v>
      </c>
      <c r="I17" s="203">
        <f>SUM(F17+H17)</f>
        <v>5867.765</v>
      </c>
      <c r="J17" s="148">
        <f>SUM(I17*1.21)</f>
        <v>7099.99565</v>
      </c>
      <c r="K17" s="213"/>
    </row>
    <row r="18" spans="1:12" ht="15" customHeight="1">
      <c r="A18" s="147">
        <v>830</v>
      </c>
      <c r="B18" s="128">
        <v>3135</v>
      </c>
      <c r="C18" s="205" t="s">
        <v>101</v>
      </c>
      <c r="D18" s="208" t="s">
        <v>115</v>
      </c>
      <c r="E18" s="209" t="s">
        <v>114</v>
      </c>
      <c r="F18" s="210">
        <v>5596.68</v>
      </c>
      <c r="G18" s="211">
        <v>22.17</v>
      </c>
      <c r="H18" s="212">
        <f t="shared" si="0"/>
        <v>188.44500000000002</v>
      </c>
      <c r="I18" s="203">
        <f aca="true" t="shared" si="1" ref="I18:I25">SUM(F18+H18)</f>
        <v>5785.125</v>
      </c>
      <c r="J18" s="148">
        <f aca="true" t="shared" si="2" ref="J18:J25">SUM(I18*1.21)</f>
        <v>7000.001249999999</v>
      </c>
      <c r="K18" s="213"/>
      <c r="L18" s="93"/>
    </row>
    <row r="19" spans="1:12" ht="15" customHeight="1">
      <c r="A19" s="344">
        <v>830</v>
      </c>
      <c r="B19" s="345">
        <v>3147</v>
      </c>
      <c r="C19" s="346" t="s">
        <v>102</v>
      </c>
      <c r="D19" s="347" t="s">
        <v>50</v>
      </c>
      <c r="E19" s="348" t="s">
        <v>46</v>
      </c>
      <c r="F19" s="349">
        <v>4868.26</v>
      </c>
      <c r="G19" s="350" t="s">
        <v>148</v>
      </c>
      <c r="H19" s="351">
        <f>G19*8.5</f>
        <v>173.06</v>
      </c>
      <c r="I19" s="352">
        <f>SUM(F19+H19)</f>
        <v>5041.320000000001</v>
      </c>
      <c r="J19" s="353">
        <f>SUM(I19*1.21)</f>
        <v>6099.997200000001</v>
      </c>
      <c r="K19" s="213"/>
      <c r="L19" s="93"/>
    </row>
    <row r="20" spans="1:12" ht="15" customHeight="1" thickBot="1">
      <c r="A20" s="149">
        <v>830</v>
      </c>
      <c r="B20" s="150">
        <v>3138</v>
      </c>
      <c r="C20" s="214" t="s">
        <v>102</v>
      </c>
      <c r="D20" s="206" t="s">
        <v>50</v>
      </c>
      <c r="E20" s="215" t="s">
        <v>46</v>
      </c>
      <c r="F20" s="216">
        <v>4870.05</v>
      </c>
      <c r="G20" s="217" t="s">
        <v>120</v>
      </c>
      <c r="H20" s="218">
        <f t="shared" si="0"/>
        <v>171.27499999999998</v>
      </c>
      <c r="I20" s="219">
        <f t="shared" si="1"/>
        <v>5041.325</v>
      </c>
      <c r="J20" s="151">
        <f t="shared" si="2"/>
        <v>6100.00325</v>
      </c>
      <c r="K20" s="93"/>
      <c r="L20" s="93"/>
    </row>
    <row r="21" spans="1:12" ht="15" customHeight="1">
      <c r="A21" s="166">
        <v>830</v>
      </c>
      <c r="B21" s="167">
        <v>4113</v>
      </c>
      <c r="C21" s="197" t="s">
        <v>122</v>
      </c>
      <c r="D21" s="198" t="s">
        <v>123</v>
      </c>
      <c r="E21" s="220" t="s">
        <v>124</v>
      </c>
      <c r="F21" s="200">
        <v>7258.495</v>
      </c>
      <c r="G21" s="201">
        <v>21.12</v>
      </c>
      <c r="H21" s="221">
        <f t="shared" si="0"/>
        <v>179.52</v>
      </c>
      <c r="I21" s="203">
        <f t="shared" si="1"/>
        <v>7438.015</v>
      </c>
      <c r="J21" s="148">
        <f t="shared" si="2"/>
        <v>8999.99815</v>
      </c>
      <c r="K21" s="93"/>
      <c r="L21" s="93"/>
    </row>
    <row r="22" spans="1:12" ht="15" customHeight="1">
      <c r="A22" s="166">
        <v>830</v>
      </c>
      <c r="B22" s="167">
        <v>4123</v>
      </c>
      <c r="C22" s="197" t="s">
        <v>135</v>
      </c>
      <c r="D22" s="198" t="s">
        <v>136</v>
      </c>
      <c r="E22" s="220" t="s">
        <v>110</v>
      </c>
      <c r="F22" s="200">
        <v>6100.11</v>
      </c>
      <c r="G22" s="201">
        <v>21.28</v>
      </c>
      <c r="H22" s="221">
        <f t="shared" si="0"/>
        <v>180.88</v>
      </c>
      <c r="I22" s="203">
        <f t="shared" si="1"/>
        <v>6280.99</v>
      </c>
      <c r="J22" s="148">
        <f t="shared" si="2"/>
        <v>7599.997899999999</v>
      </c>
      <c r="K22" s="93"/>
      <c r="L22" s="93"/>
    </row>
    <row r="23" spans="1:12" ht="15" customHeight="1">
      <c r="A23" s="144">
        <v>830</v>
      </c>
      <c r="B23" s="128">
        <v>4122</v>
      </c>
      <c r="C23" s="205" t="s">
        <v>137</v>
      </c>
      <c r="D23" s="222" t="s">
        <v>109</v>
      </c>
      <c r="E23" s="209" t="s">
        <v>110</v>
      </c>
      <c r="F23" s="210">
        <v>6430.69</v>
      </c>
      <c r="G23" s="211">
        <v>21.28</v>
      </c>
      <c r="H23" s="212">
        <f t="shared" si="0"/>
        <v>180.88</v>
      </c>
      <c r="I23" s="223">
        <f>SUM(F23+H23)</f>
        <v>6611.57</v>
      </c>
      <c r="J23" s="145">
        <f>SUM(I23*1.21)</f>
        <v>7999.999699999999</v>
      </c>
      <c r="K23" s="93"/>
      <c r="L23" s="93"/>
    </row>
    <row r="24" spans="1:12" ht="15" customHeight="1">
      <c r="A24" s="144">
        <v>830</v>
      </c>
      <c r="B24" s="128">
        <v>4117</v>
      </c>
      <c r="C24" s="205" t="s">
        <v>127</v>
      </c>
      <c r="D24" s="222" t="s">
        <v>37</v>
      </c>
      <c r="E24" s="209" t="s">
        <v>110</v>
      </c>
      <c r="F24" s="210">
        <v>84.9816</v>
      </c>
      <c r="G24" s="211">
        <v>21.12</v>
      </c>
      <c r="H24" s="212">
        <v>1.7952</v>
      </c>
      <c r="I24" s="223">
        <f>SUM(F24+H24)</f>
        <v>86.7768</v>
      </c>
      <c r="J24" s="145">
        <f>SUM(I24*1.21)</f>
        <v>104.999928</v>
      </c>
      <c r="K24" s="93"/>
      <c r="L24" s="93"/>
    </row>
    <row r="25" spans="1:12" ht="15" customHeight="1" thickBot="1">
      <c r="A25" s="163">
        <v>830</v>
      </c>
      <c r="B25" s="164" t="s">
        <v>107</v>
      </c>
      <c r="C25" s="224" t="s">
        <v>103</v>
      </c>
      <c r="D25" s="225" t="s">
        <v>121</v>
      </c>
      <c r="E25" s="226" t="s">
        <v>36</v>
      </c>
      <c r="F25" s="227">
        <v>1091.4</v>
      </c>
      <c r="G25" s="228">
        <v>33</v>
      </c>
      <c r="H25" s="229">
        <f>G25*8.5</f>
        <v>280.5</v>
      </c>
      <c r="I25" s="230">
        <f t="shared" si="1"/>
        <v>1371.9</v>
      </c>
      <c r="J25" s="165">
        <f t="shared" si="2"/>
        <v>1659.999</v>
      </c>
      <c r="K25" s="93"/>
      <c r="L25" s="93"/>
    </row>
    <row r="26" spans="1:12" ht="16.5" thickBot="1">
      <c r="A26" s="19"/>
      <c r="B26" s="19"/>
      <c r="C26" s="22"/>
      <c r="D26" s="23" t="s">
        <v>38</v>
      </c>
      <c r="E26" s="19"/>
      <c r="F26" s="160"/>
      <c r="G26" s="19"/>
      <c r="H26" s="19"/>
      <c r="I26" s="20"/>
      <c r="J26" s="21" t="s">
        <v>33</v>
      </c>
      <c r="K26" s="93"/>
      <c r="L26" s="93"/>
    </row>
    <row r="27" spans="1:12" ht="15" customHeight="1" thickBot="1">
      <c r="A27" s="128">
        <v>830</v>
      </c>
      <c r="B27" s="128">
        <v>2404</v>
      </c>
      <c r="C27" s="231" t="s">
        <v>108</v>
      </c>
      <c r="D27" s="207" t="s">
        <v>35</v>
      </c>
      <c r="E27" s="209" t="s">
        <v>49</v>
      </c>
      <c r="F27" s="232">
        <v>7236.31</v>
      </c>
      <c r="G27" s="233">
        <v>23.73</v>
      </c>
      <c r="H27" s="212">
        <f>G27*8.5</f>
        <v>201.705</v>
      </c>
      <c r="I27" s="223">
        <f>SUM(F27+H27)</f>
        <v>7438.015</v>
      </c>
      <c r="J27" s="129">
        <f>SUM(I27*1.21)</f>
        <v>8999.99815</v>
      </c>
      <c r="K27" s="93"/>
      <c r="L27" s="93"/>
    </row>
    <row r="28" spans="1:12" ht="16.5" thickBot="1">
      <c r="A28" s="19"/>
      <c r="B28" s="19"/>
      <c r="C28" s="22"/>
      <c r="D28" s="23" t="s">
        <v>42</v>
      </c>
      <c r="E28" s="19"/>
      <c r="F28" s="160"/>
      <c r="G28" s="25"/>
      <c r="H28" s="19"/>
      <c r="I28" s="20"/>
      <c r="J28" s="21" t="s">
        <v>33</v>
      </c>
      <c r="K28" s="93"/>
      <c r="L28" s="93"/>
    </row>
    <row r="29" spans="1:12" ht="15" customHeight="1">
      <c r="A29" s="119">
        <v>830</v>
      </c>
      <c r="B29" s="119">
        <v>77763</v>
      </c>
      <c r="C29" s="234" t="s">
        <v>95</v>
      </c>
      <c r="D29" s="235" t="s">
        <v>45</v>
      </c>
      <c r="E29" s="199">
        <v>29</v>
      </c>
      <c r="F29" s="204">
        <v>0</v>
      </c>
      <c r="G29" s="201">
        <v>33</v>
      </c>
      <c r="H29" s="202">
        <f>(G29*8.5)/40</f>
        <v>7.0125</v>
      </c>
      <c r="I29" s="223">
        <f>SUM(F29+H29)</f>
        <v>7.0125</v>
      </c>
      <c r="J29" s="129">
        <v>0</v>
      </c>
      <c r="K29" s="93"/>
      <c r="L29" s="93"/>
    </row>
    <row r="30" spans="1:12" ht="15" customHeight="1" thickBot="1">
      <c r="A30" s="119">
        <v>830</v>
      </c>
      <c r="B30" s="169" t="s">
        <v>119</v>
      </c>
      <c r="C30" s="234" t="s">
        <v>96</v>
      </c>
      <c r="D30" s="235" t="s">
        <v>99</v>
      </c>
      <c r="E30" s="199">
        <v>20</v>
      </c>
      <c r="F30" s="204">
        <v>169.272</v>
      </c>
      <c r="G30" s="201">
        <v>20.15</v>
      </c>
      <c r="H30" s="202">
        <f>(G30*8.5)/40</f>
        <v>4.281874999999999</v>
      </c>
      <c r="I30" s="223">
        <f>SUM(F30+H30)</f>
        <v>173.553875</v>
      </c>
      <c r="J30" s="129">
        <f>SUM(I30*1.21)</f>
        <v>210.00018875</v>
      </c>
      <c r="K30" s="93"/>
      <c r="L30" s="93"/>
    </row>
    <row r="31" spans="1:12" ht="16.5" thickBot="1">
      <c r="A31" s="100"/>
      <c r="B31" s="101"/>
      <c r="C31" s="102"/>
      <c r="D31" s="103" t="s">
        <v>41</v>
      </c>
      <c r="E31" s="101"/>
      <c r="F31" s="161"/>
      <c r="G31" s="101"/>
      <c r="H31" s="101"/>
      <c r="I31" s="104"/>
      <c r="J31" s="105" t="s">
        <v>33</v>
      </c>
      <c r="K31" s="93"/>
      <c r="L31" s="93"/>
    </row>
    <row r="32" spans="1:12" ht="12.75">
      <c r="A32" s="275">
        <v>826</v>
      </c>
      <c r="B32" s="276">
        <v>5001</v>
      </c>
      <c r="C32" s="236" t="s">
        <v>130</v>
      </c>
      <c r="D32" s="277" t="s">
        <v>40</v>
      </c>
      <c r="E32" s="277" t="s">
        <v>39</v>
      </c>
      <c r="F32" s="278">
        <v>82.645</v>
      </c>
      <c r="G32" s="279">
        <v>0</v>
      </c>
      <c r="H32" s="280">
        <v>0</v>
      </c>
      <c r="I32" s="281">
        <f>F32</f>
        <v>82.645</v>
      </c>
      <c r="J32" s="282">
        <f>I32*1.21</f>
        <v>100.00044999999999</v>
      </c>
      <c r="K32" s="93"/>
      <c r="L32" s="93"/>
    </row>
    <row r="33" spans="1:12" ht="13.5" thickBot="1">
      <c r="A33" s="283">
        <v>826</v>
      </c>
      <c r="B33" s="284" t="s">
        <v>126</v>
      </c>
      <c r="C33" s="285" t="s">
        <v>131</v>
      </c>
      <c r="D33" s="286" t="s">
        <v>40</v>
      </c>
      <c r="E33" s="286" t="s">
        <v>39</v>
      </c>
      <c r="F33" s="287">
        <v>119.835</v>
      </c>
      <c r="G33" s="288">
        <v>0</v>
      </c>
      <c r="H33" s="289">
        <v>0</v>
      </c>
      <c r="I33" s="230">
        <f>F33</f>
        <v>119.835</v>
      </c>
      <c r="J33" s="165">
        <f>I33*1.21</f>
        <v>145.00035</v>
      </c>
      <c r="K33" s="93"/>
      <c r="L33" s="93"/>
    </row>
    <row r="34" spans="1:12" ht="12.75">
      <c r="A34" s="290"/>
      <c r="B34" s="290"/>
      <c r="C34" s="291"/>
      <c r="D34" s="88"/>
      <c r="E34" s="88"/>
      <c r="F34" s="88"/>
      <c r="G34" s="88"/>
      <c r="H34" s="88"/>
      <c r="I34" s="88"/>
      <c r="J34" s="290"/>
      <c r="K34" s="93"/>
      <c r="L34" s="93"/>
    </row>
    <row r="35" spans="1:12" ht="12.75">
      <c r="A35" s="292"/>
      <c r="B35" s="292"/>
      <c r="C35" s="237" t="s">
        <v>48</v>
      </c>
      <c r="D35" s="292"/>
      <c r="E35" s="237"/>
      <c r="F35" s="292"/>
      <c r="G35" s="292"/>
      <c r="H35" s="292"/>
      <c r="I35" s="293"/>
      <c r="J35" s="293"/>
      <c r="K35" s="93"/>
      <c r="L35" s="93"/>
    </row>
    <row r="36" spans="1:12" ht="12.75">
      <c r="A36" s="292"/>
      <c r="B36" s="292"/>
      <c r="C36" s="237"/>
      <c r="D36" s="292"/>
      <c r="E36" s="237"/>
      <c r="F36" s="292"/>
      <c r="G36" s="292"/>
      <c r="H36" s="292"/>
      <c r="I36" s="293"/>
      <c r="J36" s="293"/>
      <c r="K36" s="93"/>
      <c r="L36" s="93"/>
    </row>
    <row r="37" spans="1:12" ht="13.5" thickBot="1">
      <c r="A37" s="238" t="s">
        <v>138</v>
      </c>
      <c r="B37" s="239"/>
      <c r="C37" s="299"/>
      <c r="D37" s="342">
        <v>45391</v>
      </c>
      <c r="E37" s="343"/>
      <c r="F37" s="239"/>
      <c r="G37" s="239"/>
      <c r="H37" s="239"/>
      <c r="I37" s="240"/>
      <c r="J37" s="240"/>
      <c r="K37" s="93"/>
      <c r="L37" s="93"/>
    </row>
    <row r="38" spans="1:12" ht="13.5" thickTop="1">
      <c r="A38" s="93"/>
      <c r="B38" s="93"/>
      <c r="C38" s="93"/>
      <c r="D38" s="241" t="s">
        <v>98</v>
      </c>
      <c r="E38" s="93"/>
      <c r="F38" s="93"/>
      <c r="G38" s="93"/>
      <c r="H38" s="93"/>
      <c r="I38" s="93"/>
      <c r="J38" s="93"/>
      <c r="K38" s="294"/>
      <c r="L38" s="93"/>
    </row>
    <row r="39" spans="1:12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9"/>
    </row>
    <row r="40" spans="1:12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27"/>
      <c r="L40" s="93"/>
    </row>
    <row r="41" spans="1:11" ht="12.75">
      <c r="A41" s="27"/>
      <c r="B41" s="295"/>
      <c r="C41" s="296"/>
      <c r="D41" s="295"/>
      <c r="E41" s="297" t="s">
        <v>111</v>
      </c>
      <c r="F41" s="296"/>
      <c r="G41" s="296"/>
      <c r="H41" s="296"/>
      <c r="I41" s="296"/>
      <c r="J41" s="296"/>
      <c r="K41" s="27"/>
    </row>
    <row r="42" spans="1:11" ht="12.75">
      <c r="A42" s="27"/>
      <c r="B42" s="296"/>
      <c r="C42" s="296"/>
      <c r="D42" s="295"/>
      <c r="E42" s="297" t="s">
        <v>112</v>
      </c>
      <c r="F42" s="296"/>
      <c r="G42" s="296"/>
      <c r="H42" s="296"/>
      <c r="I42" s="296"/>
      <c r="J42" s="296"/>
      <c r="K42" s="27"/>
    </row>
    <row r="43" spans="1:11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27"/>
    </row>
    <row r="44" spans="1:11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27"/>
    </row>
    <row r="45" spans="1:11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27"/>
    </row>
    <row r="46" spans="1:11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27"/>
    </row>
  </sheetData>
  <sheetProtection/>
  <mergeCells count="1">
    <mergeCell ref="D37:E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G44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6.875" style="2" customWidth="1"/>
    <col min="2" max="2" width="6.75390625" style="2" customWidth="1"/>
    <col min="3" max="3" width="8.00390625" style="2" customWidth="1"/>
    <col min="4" max="4" width="30.875" style="2" customWidth="1"/>
    <col min="5" max="5" width="16.25390625" style="2" customWidth="1"/>
    <col min="6" max="6" width="13.00390625" style="2" customWidth="1"/>
    <col min="7" max="7" width="14.75390625" style="2" customWidth="1"/>
    <col min="8" max="16384" width="9.125" style="2" customWidth="1"/>
  </cols>
  <sheetData>
    <row r="1" spans="3:7" ht="12.75">
      <c r="C1" s="300"/>
      <c r="D1" s="301"/>
      <c r="E1" s="302"/>
      <c r="F1" s="303"/>
      <c r="G1" s="304"/>
    </row>
    <row r="3" ht="12.75">
      <c r="E3" s="305" t="s">
        <v>3</v>
      </c>
    </row>
    <row r="4" spans="4:5" ht="12.75">
      <c r="D4" s="306"/>
      <c r="E4" s="307" t="s">
        <v>4</v>
      </c>
    </row>
    <row r="5" ht="12.75">
      <c r="E5" s="307" t="s">
        <v>5</v>
      </c>
    </row>
    <row r="6" ht="12.75">
      <c r="E6" s="307"/>
    </row>
    <row r="7" ht="12.75">
      <c r="E7" s="307" t="s">
        <v>6</v>
      </c>
    </row>
    <row r="8" ht="12.75">
      <c r="E8" s="307" t="s">
        <v>7</v>
      </c>
    </row>
    <row r="10" spans="3:6" ht="3" customHeight="1" thickBot="1">
      <c r="C10" s="308"/>
      <c r="D10" s="309"/>
      <c r="E10" s="310"/>
      <c r="F10" s="308"/>
    </row>
    <row r="11" spans="2:6" ht="21.75" thickBot="1">
      <c r="B11" s="106"/>
      <c r="C11" s="112"/>
      <c r="D11" s="3" t="s">
        <v>139</v>
      </c>
      <c r="E11" s="4"/>
      <c r="F11" s="5" t="s">
        <v>140</v>
      </c>
    </row>
    <row r="12" spans="2:6" ht="19.5" thickBot="1">
      <c r="B12" s="107"/>
      <c r="C12" s="117"/>
      <c r="D12" s="118" t="s">
        <v>97</v>
      </c>
      <c r="E12" s="6"/>
      <c r="F12" s="7"/>
    </row>
    <row r="13" spans="2:6" ht="15">
      <c r="B13" s="185" t="s">
        <v>18</v>
      </c>
      <c r="C13" s="8" t="s">
        <v>0</v>
      </c>
      <c r="D13" s="8" t="s">
        <v>1</v>
      </c>
      <c r="E13" s="8" t="s">
        <v>8</v>
      </c>
      <c r="F13" s="9" t="s">
        <v>8</v>
      </c>
    </row>
    <row r="14" spans="2:6" ht="15.75" thickBot="1">
      <c r="B14" s="191" t="s">
        <v>25</v>
      </c>
      <c r="C14" s="10"/>
      <c r="D14" s="10"/>
      <c r="E14" s="10" t="s">
        <v>2</v>
      </c>
      <c r="F14" s="11" t="s">
        <v>10</v>
      </c>
    </row>
    <row r="15" spans="2:6" ht="16.5" thickBot="1">
      <c r="B15" s="311"/>
      <c r="C15" s="12"/>
      <c r="D15" s="12"/>
      <c r="E15" s="12"/>
      <c r="F15" s="13"/>
    </row>
    <row r="16" spans="2:6" ht="16.5" thickBot="1">
      <c r="B16" s="113">
        <v>826</v>
      </c>
      <c r="C16" s="312">
        <v>700</v>
      </c>
      <c r="D16" s="114" t="s">
        <v>12</v>
      </c>
      <c r="E16" s="115">
        <v>450.41</v>
      </c>
      <c r="F16" s="116">
        <f>E16*1.21</f>
        <v>544.9961000000001</v>
      </c>
    </row>
    <row r="17" spans="2:6" ht="15.75" thickBot="1">
      <c r="B17" s="313"/>
      <c r="C17" s="314"/>
      <c r="D17" s="315"/>
      <c r="E17" s="314"/>
      <c r="F17" s="110"/>
    </row>
    <row r="18" spans="2:6" ht="15.75">
      <c r="B18" s="108">
        <v>826</v>
      </c>
      <c r="C18" s="316">
        <v>710</v>
      </c>
      <c r="D18" s="15" t="s">
        <v>13</v>
      </c>
      <c r="E18" s="14">
        <v>595.05</v>
      </c>
      <c r="F18" s="109">
        <f>E18*1.21</f>
        <v>720.0105</v>
      </c>
    </row>
    <row r="19" spans="2:6" ht="16.5" thickBot="1">
      <c r="B19" s="37">
        <v>826</v>
      </c>
      <c r="C19" s="317">
        <v>716</v>
      </c>
      <c r="D19" s="16" t="s">
        <v>14</v>
      </c>
      <c r="E19" s="17">
        <v>595.05</v>
      </c>
      <c r="F19" s="111">
        <f>E19*1.21</f>
        <v>720.0105</v>
      </c>
    </row>
    <row r="20" spans="3:6" ht="14.25">
      <c r="C20" s="318"/>
      <c r="D20" s="319"/>
      <c r="E20" s="310"/>
      <c r="F20" s="318"/>
    </row>
    <row r="21" spans="3:6" ht="15">
      <c r="C21" s="308"/>
      <c r="D21" s="320"/>
      <c r="E21" s="310"/>
      <c r="F21" s="321"/>
    </row>
    <row r="22" spans="3:6" ht="15">
      <c r="C22" s="321"/>
      <c r="D22" s="322"/>
      <c r="E22" s="310"/>
      <c r="F22" s="321"/>
    </row>
    <row r="23" spans="2:6" ht="13.5" thickBot="1">
      <c r="B23" s="323" t="s">
        <v>141</v>
      </c>
      <c r="C23" s="324"/>
      <c r="D23" s="323"/>
      <c r="E23" s="325"/>
      <c r="F23" s="325"/>
    </row>
    <row r="24" spans="3:6" ht="15">
      <c r="C24" s="308"/>
      <c r="D24" s="326" t="s">
        <v>98</v>
      </c>
      <c r="E24" s="310"/>
      <c r="F24" s="308"/>
    </row>
    <row r="25" spans="3:6" ht="15">
      <c r="C25" s="308"/>
      <c r="D25" s="320"/>
      <c r="E25" s="310"/>
      <c r="F25" s="308"/>
    </row>
    <row r="26" spans="3:6" ht="15">
      <c r="C26" s="308"/>
      <c r="D26" s="309"/>
      <c r="E26" s="310"/>
      <c r="F26" s="308"/>
    </row>
    <row r="27" spans="4:6" ht="15">
      <c r="D27" s="168" t="s">
        <v>111</v>
      </c>
      <c r="E27" s="310"/>
      <c r="F27" s="308"/>
    </row>
    <row r="28" spans="4:6" ht="15">
      <c r="D28" s="168" t="s">
        <v>125</v>
      </c>
      <c r="E28" s="310"/>
      <c r="F28" s="308"/>
    </row>
    <row r="29" spans="3:6" ht="15">
      <c r="C29" s="308"/>
      <c r="D29" s="309"/>
      <c r="E29" s="310"/>
      <c r="F29" s="308"/>
    </row>
    <row r="30" spans="3:6" ht="15">
      <c r="C30" s="308"/>
      <c r="D30" s="327"/>
      <c r="E30" s="310"/>
      <c r="F30" s="308"/>
    </row>
    <row r="31" spans="3:6" ht="15">
      <c r="C31" s="308"/>
      <c r="D31" s="309"/>
      <c r="E31" s="310"/>
      <c r="F31" s="308"/>
    </row>
    <row r="32" spans="3:6" ht="15">
      <c r="C32" s="308"/>
      <c r="D32" s="309"/>
      <c r="E32" s="310"/>
      <c r="F32" s="308"/>
    </row>
    <row r="33" spans="3:6" ht="15">
      <c r="C33" s="308"/>
      <c r="D33" s="309"/>
      <c r="E33" s="310"/>
      <c r="F33" s="308"/>
    </row>
    <row r="34" spans="3:6" ht="15">
      <c r="C34" s="308"/>
      <c r="D34" s="309"/>
      <c r="E34" s="310"/>
      <c r="F34" s="308"/>
    </row>
    <row r="35" spans="3:6" ht="15">
      <c r="C35" s="308"/>
      <c r="D35" s="309"/>
      <c r="E35" s="310"/>
      <c r="F35" s="308"/>
    </row>
    <row r="36" spans="3:6" ht="15">
      <c r="C36" s="308"/>
      <c r="D36" s="309"/>
      <c r="E36" s="310"/>
      <c r="F36" s="308"/>
    </row>
    <row r="37" spans="3:6" ht="15">
      <c r="C37" s="308"/>
      <c r="D37" s="309"/>
      <c r="E37" s="310"/>
      <c r="F37" s="308"/>
    </row>
    <row r="38" spans="3:6" ht="15">
      <c r="C38" s="308"/>
      <c r="D38" s="309"/>
      <c r="E38" s="310"/>
      <c r="F38" s="308"/>
    </row>
    <row r="39" spans="3:6" ht="15">
      <c r="C39" s="308"/>
      <c r="D39" s="309"/>
      <c r="E39" s="310"/>
      <c r="F39" s="308"/>
    </row>
    <row r="40" spans="3:6" ht="15">
      <c r="C40" s="308"/>
      <c r="D40" s="309"/>
      <c r="E40" s="310"/>
      <c r="F40" s="308"/>
    </row>
    <row r="41" spans="3:6" ht="15">
      <c r="C41" s="308"/>
      <c r="D41" s="309"/>
      <c r="E41" s="310"/>
      <c r="F41" s="308"/>
    </row>
    <row r="42" spans="3:6" ht="15">
      <c r="C42" s="308"/>
      <c r="D42" s="309"/>
      <c r="E42" s="310"/>
      <c r="F42" s="308"/>
    </row>
    <row r="43" spans="3:6" ht="12.75">
      <c r="C43" s="328"/>
      <c r="D43" s="328"/>
      <c r="E43" s="303"/>
      <c r="F43" s="304"/>
    </row>
    <row r="44" ht="12.75">
      <c r="C44" s="3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19">
      <selection activeCell="M15" sqref="M15"/>
    </sheetView>
  </sheetViews>
  <sheetFormatPr defaultColWidth="9.00390625" defaultRowHeight="12.75"/>
  <cols>
    <col min="1" max="1" width="6.875" style="27" customWidth="1"/>
    <col min="2" max="2" width="7.375" style="27" customWidth="1"/>
    <col min="3" max="3" width="16.875" style="27" customWidth="1"/>
    <col min="4" max="4" width="40.75390625" style="27" customWidth="1"/>
    <col min="5" max="5" width="17.00390625" style="27" customWidth="1"/>
    <col min="6" max="16384" width="9.125" style="27" customWidth="1"/>
  </cols>
  <sheetData>
    <row r="1" ht="12.75">
      <c r="D1" s="242" t="s">
        <v>3</v>
      </c>
    </row>
    <row r="2" spans="3:5" ht="12.75">
      <c r="C2" s="243"/>
      <c r="D2" s="244" t="s">
        <v>4</v>
      </c>
      <c r="E2" s="245"/>
    </row>
    <row r="3" spans="4:5" ht="12.75">
      <c r="D3" s="244" t="s">
        <v>5</v>
      </c>
      <c r="E3" s="246"/>
    </row>
    <row r="4" spans="4:5" ht="12.75">
      <c r="D4" s="244"/>
      <c r="E4" s="247"/>
    </row>
    <row r="5" spans="4:5" ht="12.75">
      <c r="D5" s="244" t="s">
        <v>6</v>
      </c>
      <c r="E5" s="244"/>
    </row>
    <row r="6" ht="12.75">
      <c r="D6" s="244" t="s">
        <v>7</v>
      </c>
    </row>
    <row r="7" ht="12.75">
      <c r="D7" s="244"/>
    </row>
    <row r="9" spans="1:5" ht="3" customHeight="1" thickBot="1">
      <c r="A9" s="248"/>
      <c r="B9" s="248"/>
      <c r="C9" s="249"/>
      <c r="D9" s="250"/>
      <c r="E9" s="248"/>
    </row>
    <row r="10" spans="1:5" ht="21.75" thickBot="1">
      <c r="A10" s="38"/>
      <c r="B10" s="39"/>
      <c r="C10" s="40" t="s">
        <v>142</v>
      </c>
      <c r="D10" s="41"/>
      <c r="E10" s="42" t="s">
        <v>143</v>
      </c>
    </row>
    <row r="11" spans="1:5" ht="21">
      <c r="A11" s="43"/>
      <c r="B11" s="44"/>
      <c r="C11" s="44"/>
      <c r="D11" s="45" t="s">
        <v>11</v>
      </c>
      <c r="E11" s="46" t="s">
        <v>90</v>
      </c>
    </row>
    <row r="12" spans="1:5" ht="9.75" customHeight="1" thickBot="1">
      <c r="A12" s="47"/>
      <c r="B12" s="48"/>
      <c r="C12" s="48"/>
      <c r="D12" s="49"/>
      <c r="E12" s="50"/>
    </row>
    <row r="13" spans="1:5" ht="21.75" thickBot="1">
      <c r="A13" s="51"/>
      <c r="B13" s="51"/>
      <c r="C13" s="251" t="s">
        <v>51</v>
      </c>
      <c r="D13" s="51"/>
      <c r="E13" s="51"/>
    </row>
    <row r="14" spans="1:5" ht="15.75">
      <c r="A14" s="252" t="s">
        <v>52</v>
      </c>
      <c r="B14" s="253">
        <v>170405</v>
      </c>
      <c r="C14" s="252" t="s">
        <v>53</v>
      </c>
      <c r="D14" s="124" t="s">
        <v>54</v>
      </c>
      <c r="E14" s="121">
        <v>3.5</v>
      </c>
    </row>
    <row r="15" spans="1:5" ht="15.75">
      <c r="A15" s="254" t="s">
        <v>55</v>
      </c>
      <c r="B15" s="255">
        <v>170405</v>
      </c>
      <c r="C15" s="254" t="s">
        <v>56</v>
      </c>
      <c r="D15" s="125" t="s">
        <v>57</v>
      </c>
      <c r="E15" s="122">
        <v>4</v>
      </c>
    </row>
    <row r="16" spans="1:5" ht="15.75">
      <c r="A16" s="254" t="s">
        <v>58</v>
      </c>
      <c r="B16" s="255">
        <v>170405</v>
      </c>
      <c r="C16" s="254" t="s">
        <v>56</v>
      </c>
      <c r="D16" s="125" t="s">
        <v>59</v>
      </c>
      <c r="E16" s="122">
        <v>4.5</v>
      </c>
    </row>
    <row r="17" spans="1:5" ht="15.75">
      <c r="A17" s="254" t="s">
        <v>60</v>
      </c>
      <c r="B17" s="255">
        <v>170405</v>
      </c>
      <c r="C17" s="254" t="s">
        <v>61</v>
      </c>
      <c r="D17" s="125"/>
      <c r="E17" s="122">
        <v>4</v>
      </c>
    </row>
    <row r="18" spans="1:5" ht="15.75">
      <c r="A18" s="254" t="s">
        <v>62</v>
      </c>
      <c r="B18" s="255">
        <v>120101</v>
      </c>
      <c r="C18" s="254" t="s">
        <v>63</v>
      </c>
      <c r="D18" s="125"/>
      <c r="E18" s="122">
        <v>3</v>
      </c>
    </row>
    <row r="19" spans="1:5" ht="16.5" thickBot="1">
      <c r="A19" s="256" t="s">
        <v>64</v>
      </c>
      <c r="B19" s="257">
        <v>170405</v>
      </c>
      <c r="C19" s="256" t="s">
        <v>53</v>
      </c>
      <c r="D19" s="126" t="s">
        <v>65</v>
      </c>
      <c r="E19" s="123">
        <v>2</v>
      </c>
    </row>
    <row r="20" spans="1:5" ht="21.75" thickBot="1">
      <c r="A20" s="258"/>
      <c r="B20" s="259"/>
      <c r="C20" s="260" t="s">
        <v>144</v>
      </c>
      <c r="D20" s="261"/>
      <c r="E20" s="262"/>
    </row>
    <row r="21" spans="1:5" ht="15.75">
      <c r="A21" s="330" t="s">
        <v>66</v>
      </c>
      <c r="B21" s="331">
        <v>170405</v>
      </c>
      <c r="C21" s="332" t="s">
        <v>67</v>
      </c>
      <c r="D21" s="333"/>
      <c r="E21" s="121">
        <v>14</v>
      </c>
    </row>
    <row r="22" spans="1:5" ht="15.75">
      <c r="A22" s="334" t="s">
        <v>68</v>
      </c>
      <c r="B22" s="335">
        <v>170403</v>
      </c>
      <c r="C22" s="336" t="s">
        <v>69</v>
      </c>
      <c r="D22" s="337"/>
      <c r="E22" s="122">
        <v>20</v>
      </c>
    </row>
    <row r="23" spans="1:5" ht="15.75">
      <c r="A23" s="334" t="s">
        <v>70</v>
      </c>
      <c r="B23" s="335">
        <v>170402</v>
      </c>
      <c r="C23" s="336" t="s">
        <v>71</v>
      </c>
      <c r="D23" s="337"/>
      <c r="E23" s="122">
        <v>20</v>
      </c>
    </row>
    <row r="24" spans="1:5" ht="15.75">
      <c r="A24" s="334" t="s">
        <v>72</v>
      </c>
      <c r="B24" s="335">
        <v>170402</v>
      </c>
      <c r="C24" s="336" t="s">
        <v>73</v>
      </c>
      <c r="D24" s="337"/>
      <c r="E24" s="122">
        <v>20</v>
      </c>
    </row>
    <row r="25" spans="1:5" ht="15.75">
      <c r="A25" s="334" t="s">
        <v>72</v>
      </c>
      <c r="B25" s="335">
        <v>170402</v>
      </c>
      <c r="C25" s="336" t="s">
        <v>74</v>
      </c>
      <c r="D25" s="337"/>
      <c r="E25" s="122">
        <v>14</v>
      </c>
    </row>
    <row r="26" spans="1:5" ht="15.75">
      <c r="A26" s="334" t="s">
        <v>70</v>
      </c>
      <c r="B26" s="335">
        <v>170402</v>
      </c>
      <c r="C26" s="336" t="s">
        <v>75</v>
      </c>
      <c r="D26" s="337"/>
      <c r="E26" s="122">
        <v>10</v>
      </c>
    </row>
    <row r="27" spans="1:5" ht="15.75">
      <c r="A27" s="334" t="s">
        <v>76</v>
      </c>
      <c r="B27" s="335">
        <v>170402</v>
      </c>
      <c r="C27" s="336" t="s">
        <v>77</v>
      </c>
      <c r="D27" s="337"/>
      <c r="E27" s="122">
        <v>20</v>
      </c>
    </row>
    <row r="28" spans="1:5" ht="15.75">
      <c r="A28" s="334" t="s">
        <v>78</v>
      </c>
      <c r="B28" s="335">
        <v>170404</v>
      </c>
      <c r="C28" s="336" t="s">
        <v>74</v>
      </c>
      <c r="D28" s="337"/>
      <c r="E28" s="122">
        <v>23</v>
      </c>
    </row>
    <row r="29" spans="1:5" ht="15.75">
      <c r="A29" s="334" t="s">
        <v>79</v>
      </c>
      <c r="B29" s="335">
        <v>170401</v>
      </c>
      <c r="C29" s="336" t="s">
        <v>80</v>
      </c>
      <c r="D29" s="337"/>
      <c r="E29" s="122">
        <v>95</v>
      </c>
    </row>
    <row r="30" spans="1:5" ht="15.75">
      <c r="A30" s="334" t="s">
        <v>79</v>
      </c>
      <c r="B30" s="335">
        <v>170401</v>
      </c>
      <c r="C30" s="336" t="s">
        <v>81</v>
      </c>
      <c r="D30" s="337"/>
      <c r="E30" s="122">
        <v>90</v>
      </c>
    </row>
    <row r="31" spans="1:5" ht="15.75">
      <c r="A31" s="334" t="s">
        <v>82</v>
      </c>
      <c r="B31" s="335">
        <v>170401</v>
      </c>
      <c r="C31" s="336" t="s">
        <v>83</v>
      </c>
      <c r="D31" s="337"/>
      <c r="E31" s="122">
        <v>50</v>
      </c>
    </row>
    <row r="32" spans="1:5" ht="15.75">
      <c r="A32" s="334" t="s">
        <v>84</v>
      </c>
      <c r="B32" s="335">
        <v>170401</v>
      </c>
      <c r="C32" s="336" t="s">
        <v>85</v>
      </c>
      <c r="D32" s="337"/>
      <c r="E32" s="122">
        <v>40</v>
      </c>
    </row>
    <row r="33" spans="1:5" ht="16.5" thickBot="1">
      <c r="A33" s="338" t="s">
        <v>79</v>
      </c>
      <c r="B33" s="339">
        <v>170401</v>
      </c>
      <c r="C33" s="340" t="s">
        <v>86</v>
      </c>
      <c r="D33" s="341"/>
      <c r="E33" s="123">
        <v>70</v>
      </c>
    </row>
    <row r="34" spans="1:5" ht="16.5" thickBot="1">
      <c r="A34" s="258"/>
      <c r="B34" s="258"/>
      <c r="C34" s="263"/>
      <c r="D34" s="264"/>
      <c r="E34" s="262"/>
    </row>
    <row r="35" spans="1:5" ht="20.25">
      <c r="A35" s="265"/>
      <c r="B35" s="1"/>
      <c r="C35" s="52" t="s">
        <v>104</v>
      </c>
      <c r="D35" s="1"/>
      <c r="E35" s="53"/>
    </row>
    <row r="36" spans="1:5" ht="15">
      <c r="A36" s="54" t="s">
        <v>87</v>
      </c>
      <c r="B36" s="266"/>
      <c r="C36"/>
      <c r="D36" s="264"/>
      <c r="E36" s="55"/>
    </row>
    <row r="37" spans="1:5" ht="15">
      <c r="A37" s="267" t="s">
        <v>88</v>
      </c>
      <c r="B37" s="268"/>
      <c r="C37" s="269"/>
      <c r="D37" s="264"/>
      <c r="E37" s="55"/>
    </row>
    <row r="38" spans="1:5" ht="15">
      <c r="A38" s="267" t="s">
        <v>89</v>
      </c>
      <c r="B38" s="268"/>
      <c r="C38" s="269"/>
      <c r="D38" s="264"/>
      <c r="E38" s="55"/>
    </row>
    <row r="39" spans="1:5" ht="15">
      <c r="A39" s="267"/>
      <c r="B39" s="268"/>
      <c r="C39" s="269"/>
      <c r="D39" s="264"/>
      <c r="E39" s="55"/>
    </row>
    <row r="40" spans="1:5" ht="15.75">
      <c r="A40" s="270" t="s">
        <v>105</v>
      </c>
      <c r="B40"/>
      <c r="C40" s="269"/>
      <c r="D40" s="264"/>
      <c r="E40" s="55"/>
    </row>
    <row r="41" spans="1:5" ht="15.75">
      <c r="A41" s="267" t="s">
        <v>106</v>
      </c>
      <c r="B41" s="268"/>
      <c r="C41" s="269"/>
      <c r="D41" s="264"/>
      <c r="E41" s="55"/>
    </row>
    <row r="42" spans="1:5" ht="15.75" thickBot="1">
      <c r="A42" s="271"/>
      <c r="B42" s="272"/>
      <c r="C42" s="56"/>
      <c r="D42" s="57"/>
      <c r="E42" s="58"/>
    </row>
    <row r="43" spans="1:5" ht="15">
      <c r="A43"/>
      <c r="B43"/>
      <c r="C43" s="269"/>
      <c r="D43" s="264"/>
      <c r="E43" s="273"/>
    </row>
    <row r="44" spans="1:5" ht="12.75">
      <c r="A44"/>
      <c r="B44"/>
      <c r="C44" s="274" t="s">
        <v>145</v>
      </c>
      <c r="D44"/>
      <c r="E44"/>
    </row>
    <row r="45" spans="1:5" ht="12.75">
      <c r="A45"/>
      <c r="B45"/>
      <c r="C45"/>
      <c r="D45"/>
      <c r="E45"/>
    </row>
    <row r="46" spans="1:5" ht="12.75">
      <c r="A46" s="159" t="s">
        <v>111</v>
      </c>
      <c r="B46"/>
      <c r="C46"/>
      <c r="D46"/>
      <c r="E46"/>
    </row>
    <row r="47" spans="1:5" ht="12.75">
      <c r="A47" s="159" t="s">
        <v>112</v>
      </c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70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8.00390625" style="27" customWidth="1"/>
    <col min="2" max="2" width="28.25390625" style="27" customWidth="1"/>
    <col min="3" max="4" width="14.125" style="27" customWidth="1"/>
    <col min="5" max="5" width="14.75390625" style="27" customWidth="1"/>
    <col min="6" max="16384" width="9.125" style="27" customWidth="1"/>
  </cols>
  <sheetData>
    <row r="1" spans="1:5" ht="12.75">
      <c r="A1" s="26"/>
      <c r="B1" s="26"/>
      <c r="C1" s="26"/>
      <c r="D1" s="26"/>
      <c r="E1" s="26"/>
    </row>
    <row r="2" spans="1:6" ht="12.75">
      <c r="A2" s="26"/>
      <c r="B2" s="26"/>
      <c r="C2" s="28"/>
      <c r="D2" s="28" t="s">
        <v>3</v>
      </c>
      <c r="E2" s="59"/>
      <c r="F2" s="26"/>
    </row>
    <row r="3" spans="1:6" ht="12.75">
      <c r="A3" s="26"/>
      <c r="B3" s="29"/>
      <c r="C3" s="30"/>
      <c r="D3" s="30" t="s">
        <v>4</v>
      </c>
      <c r="E3" s="31"/>
      <c r="F3" s="31"/>
    </row>
    <row r="4" spans="1:6" ht="12.75">
      <c r="A4" s="26"/>
      <c r="B4" s="26"/>
      <c r="C4" s="30"/>
      <c r="D4" s="30" t="s">
        <v>5</v>
      </c>
      <c r="E4" s="30"/>
      <c r="F4" s="32"/>
    </row>
    <row r="5" spans="1:6" ht="12.75">
      <c r="A5" s="26"/>
      <c r="B5" s="26"/>
      <c r="C5" s="30"/>
      <c r="D5" s="30"/>
      <c r="E5" s="30"/>
      <c r="F5" s="33"/>
    </row>
    <row r="6" spans="1:6" ht="12.75">
      <c r="A6" s="26"/>
      <c r="B6" s="26"/>
      <c r="C6" s="30"/>
      <c r="D6" s="30" t="s">
        <v>6</v>
      </c>
      <c r="E6" s="30"/>
      <c r="F6" s="30"/>
    </row>
    <row r="7" spans="1:6" ht="12.75">
      <c r="A7" s="26"/>
      <c r="B7" s="26"/>
      <c r="C7" s="30"/>
      <c r="D7" s="30" t="s">
        <v>7</v>
      </c>
      <c r="E7" s="60"/>
      <c r="F7" s="26"/>
    </row>
    <row r="8" spans="1:5" ht="13.5" thickBot="1">
      <c r="A8" s="61"/>
      <c r="B8" s="62"/>
      <c r="C8" s="63"/>
      <c r="D8" s="64"/>
      <c r="E8" s="65"/>
    </row>
    <row r="9" spans="1:5" ht="21.75" thickBot="1">
      <c r="A9" s="66"/>
      <c r="B9" s="67" t="s">
        <v>117</v>
      </c>
      <c r="C9" s="68"/>
      <c r="D9" s="68"/>
      <c r="E9" s="69" t="s">
        <v>116</v>
      </c>
    </row>
    <row r="10" spans="1:5" ht="21.75" thickBot="1">
      <c r="A10" s="70"/>
      <c r="B10" s="71"/>
      <c r="C10" s="72" t="s">
        <v>11</v>
      </c>
      <c r="D10" s="73"/>
      <c r="E10" s="74"/>
    </row>
    <row r="11" spans="1:5" ht="15">
      <c r="A11" s="75" t="s">
        <v>0</v>
      </c>
      <c r="B11" s="75" t="s">
        <v>1</v>
      </c>
      <c r="C11" s="76"/>
      <c r="D11" s="75" t="s">
        <v>91</v>
      </c>
      <c r="E11" s="77" t="s">
        <v>91</v>
      </c>
    </row>
    <row r="12" spans="1:5" ht="15.75" thickBot="1">
      <c r="A12" s="78"/>
      <c r="B12" s="78"/>
      <c r="C12" s="79"/>
      <c r="D12" s="78" t="s">
        <v>2</v>
      </c>
      <c r="E12" s="80" t="s">
        <v>10</v>
      </c>
    </row>
    <row r="13" spans="1:5" ht="19.5" thickBot="1">
      <c r="A13" s="81"/>
      <c r="B13" s="82"/>
      <c r="C13" s="83"/>
      <c r="D13" s="82"/>
      <c r="E13" s="84"/>
    </row>
    <row r="14" spans="1:5" ht="15.75">
      <c r="A14" s="130">
        <v>850</v>
      </c>
      <c r="B14" s="131" t="s">
        <v>92</v>
      </c>
      <c r="C14" s="132" t="s">
        <v>93</v>
      </c>
      <c r="D14" s="133">
        <v>119.835</v>
      </c>
      <c r="E14" s="134">
        <f>D14*1.21</f>
        <v>145.00035</v>
      </c>
    </row>
    <row r="15" spans="1:5" ht="16.5" thickBot="1">
      <c r="A15" s="135">
        <v>851</v>
      </c>
      <c r="B15" s="136" t="s">
        <v>92</v>
      </c>
      <c r="C15" s="137" t="s">
        <v>37</v>
      </c>
      <c r="D15" s="138">
        <v>425.62</v>
      </c>
      <c r="E15" s="139">
        <f>D15*1.21</f>
        <v>515.0002</v>
      </c>
    </row>
    <row r="16" spans="1:5" s="85" customFormat="1" ht="15">
      <c r="A16" s="34"/>
      <c r="B16" s="35"/>
      <c r="C16" s="36"/>
      <c r="D16" s="36"/>
      <c r="E16" s="34"/>
    </row>
    <row r="17" spans="1:5" ht="15">
      <c r="A17" s="34"/>
      <c r="B17" s="86"/>
      <c r="C17" s="87"/>
      <c r="D17" s="36"/>
      <c r="E17" s="34"/>
    </row>
    <row r="18" spans="1:5" ht="15">
      <c r="A18" s="34"/>
      <c r="B18" s="35"/>
      <c r="C18" s="36"/>
      <c r="D18" s="36"/>
      <c r="E18" s="34"/>
    </row>
    <row r="19" spans="1:5" ht="15">
      <c r="A19" s="34"/>
      <c r="B19" s="86" t="s">
        <v>9</v>
      </c>
      <c r="C19" s="87">
        <v>44627</v>
      </c>
      <c r="D19" s="36"/>
      <c r="E19" s="34"/>
    </row>
    <row r="20" spans="1:5" ht="12.75">
      <c r="A20" s="140"/>
      <c r="B20" s="140"/>
      <c r="C20" s="141"/>
      <c r="D20" s="142"/>
      <c r="E20" s="143"/>
    </row>
    <row r="21" spans="1:5" ht="12.75">
      <c r="A21" s="88"/>
      <c r="B21" s="89"/>
      <c r="C21" s="89"/>
      <c r="D21" s="89"/>
      <c r="E21" s="89"/>
    </row>
    <row r="22" spans="1:5" ht="12.75">
      <c r="A22" s="88"/>
      <c r="B22" s="89"/>
      <c r="C22" s="89"/>
      <c r="D22" s="89"/>
      <c r="E22" s="89"/>
    </row>
    <row r="23" ht="12.75">
      <c r="A23" s="90"/>
    </row>
    <row r="24" ht="12.75">
      <c r="A24" s="90"/>
    </row>
    <row r="25" ht="12.75">
      <c r="A25" s="90"/>
    </row>
    <row r="26" ht="12.75">
      <c r="A26" s="90"/>
    </row>
    <row r="27" ht="12.75">
      <c r="A27" s="90"/>
    </row>
    <row r="28" ht="12.75">
      <c r="A28" s="90"/>
    </row>
    <row r="29" ht="12.75">
      <c r="A29" s="90"/>
    </row>
    <row r="30" ht="12.75">
      <c r="A30" s="90"/>
    </row>
    <row r="31" ht="12.75">
      <c r="A31" s="90"/>
    </row>
    <row r="32" ht="12.75">
      <c r="A32" s="90"/>
    </row>
    <row r="33" ht="12.75">
      <c r="A33" s="90"/>
    </row>
    <row r="34" ht="12.75">
      <c r="A34" s="90"/>
    </row>
    <row r="35" ht="12.75">
      <c r="A35" s="90"/>
    </row>
    <row r="36" ht="12.75">
      <c r="A36" s="90"/>
    </row>
    <row r="37" ht="12.75">
      <c r="A37" s="90"/>
    </row>
    <row r="38" ht="12.75">
      <c r="A38" s="90"/>
    </row>
    <row r="39" ht="12.75">
      <c r="A39" s="90"/>
    </row>
    <row r="40" ht="12.75">
      <c r="A40" s="90"/>
    </row>
    <row r="41" ht="12.75">
      <c r="A41" s="90"/>
    </row>
    <row r="42" ht="12.75">
      <c r="A42" s="90"/>
    </row>
    <row r="43" ht="12.75">
      <c r="A43" s="90"/>
    </row>
    <row r="44" ht="12.75">
      <c r="A44" s="90"/>
    </row>
    <row r="45" ht="12.75">
      <c r="A45" s="90"/>
    </row>
    <row r="46" ht="12.75">
      <c r="A46" s="90"/>
    </row>
    <row r="47" ht="12.75">
      <c r="A47" s="90"/>
    </row>
    <row r="48" ht="12.75">
      <c r="A48" s="90"/>
    </row>
    <row r="49" ht="12.75">
      <c r="A49" s="90"/>
    </row>
    <row r="50" ht="12.75">
      <c r="A50" s="90"/>
    </row>
    <row r="51" ht="12.75">
      <c r="A51" s="90"/>
    </row>
    <row r="52" ht="12.75">
      <c r="A52" s="90"/>
    </row>
    <row r="53" ht="12.75">
      <c r="A53" s="90"/>
    </row>
    <row r="54" ht="12.75">
      <c r="A54" s="90"/>
    </row>
    <row r="55" ht="12.75">
      <c r="A55" s="90"/>
    </row>
    <row r="56" ht="12.75">
      <c r="A56" s="90"/>
    </row>
    <row r="57" ht="12.75">
      <c r="A57" s="90"/>
    </row>
    <row r="58" ht="12.75">
      <c r="A58" s="90"/>
    </row>
    <row r="59" ht="12.75">
      <c r="A59" s="90"/>
    </row>
    <row r="60" ht="12.75">
      <c r="A60" s="90"/>
    </row>
    <row r="61" ht="12.75">
      <c r="A61" s="90"/>
    </row>
    <row r="62" ht="12.75">
      <c r="A62" s="90"/>
    </row>
    <row r="63" ht="12.75">
      <c r="A63" s="90"/>
    </row>
    <row r="64" ht="12.75">
      <c r="A64" s="90"/>
    </row>
    <row r="65" ht="12.75">
      <c r="A65" s="90"/>
    </row>
    <row r="66" ht="12.75">
      <c r="A66" s="90"/>
    </row>
    <row r="67" ht="12.75">
      <c r="A67" s="90"/>
    </row>
    <row r="68" ht="12.75">
      <c r="A68" s="90"/>
    </row>
    <row r="69" ht="12.75">
      <c r="A69" s="90"/>
    </row>
    <row r="70" ht="12.75">
      <c r="A70" s="9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PALIVA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TARDON</dc:creator>
  <cp:keywords/>
  <dc:description/>
  <cp:lastModifiedBy>L B</cp:lastModifiedBy>
  <cp:lastPrinted>2023-04-26T08:20:29Z</cp:lastPrinted>
  <dcterms:created xsi:type="dcterms:W3CDTF">2000-04-17T08:32:09Z</dcterms:created>
  <dcterms:modified xsi:type="dcterms:W3CDTF">2024-04-10T05:16:08Z</dcterms:modified>
  <cp:category/>
  <cp:version/>
  <cp:contentType/>
  <cp:contentStatus/>
</cp:coreProperties>
</file>